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M Energie\2 Inkoop\Offertes Tenders\E1820_SIEA\"/>
    </mc:Choice>
  </mc:AlternateContent>
  <bookViews>
    <workbookView xWindow="0" yWindow="0" windowWidth="28800" windowHeight="11445"/>
  </bookViews>
  <sheets>
    <sheet name="Aansluitlij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L22" i="1"/>
  <c r="K22" i="1"/>
  <c r="J22" i="1" l="1"/>
  <c r="J23" i="1"/>
  <c r="H24" i="1"/>
  <c r="I24" i="1"/>
  <c r="J24" i="1" l="1"/>
  <c r="H25" i="1" s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P24" i="1" l="1"/>
  <c r="M24" i="1"/>
  <c r="N24" i="1" l="1"/>
  <c r="N25" i="1" s="1"/>
  <c r="K24" i="1"/>
  <c r="K25" i="1" s="1"/>
  <c r="O24" i="1" l="1"/>
  <c r="L24" i="1"/>
</calcChain>
</file>

<file path=xl/sharedStrings.xml><?xml version="1.0" encoding="utf-8"?>
<sst xmlns="http://schemas.openxmlformats.org/spreadsheetml/2006/main" count="157" uniqueCount="86">
  <si>
    <t>BIJLAGE 2 BIJ DE SIEA-TENDER ELEKTRICITEIT 2018-2020</t>
  </si>
  <si>
    <t xml:space="preserve"> </t>
  </si>
  <si>
    <t>SIEA-TENDER ELEKTRICITEIT 2018-2020</t>
  </si>
  <si>
    <t>TE CONTRACTEREN VOLUME, LEVERINGSADRESSEN EN EAN-CODES VAN AFNEMERS</t>
  </si>
  <si>
    <t>Verbruik in MWh/jaar</t>
  </si>
  <si>
    <t>Contractpartij</t>
  </si>
  <si>
    <t>KvK nr.</t>
  </si>
  <si>
    <t>Leveringsadres</t>
  </si>
  <si>
    <t>Postcode</t>
  </si>
  <si>
    <t>Plaats</t>
  </si>
  <si>
    <t>Einddatum huidig contract</t>
  </si>
  <si>
    <t>EAN-code</t>
  </si>
  <si>
    <t>Piek</t>
  </si>
  <si>
    <t>Dal</t>
  </si>
  <si>
    <t>Totaal</t>
  </si>
  <si>
    <t>Zelf klikken</t>
  </si>
  <si>
    <t>Groen</t>
  </si>
  <si>
    <t>14 dagen</t>
  </si>
  <si>
    <t>Academisch Medisch Centrum (AMC)</t>
  </si>
  <si>
    <t>Meibergdreef 9</t>
  </si>
  <si>
    <t>1105 AZ</t>
  </si>
  <si>
    <t>Amsterdam</t>
  </si>
  <si>
    <t>87 16859 20000 122575</t>
  </si>
  <si>
    <t>Nee</t>
  </si>
  <si>
    <t>Eggerding B.V.</t>
  </si>
  <si>
    <t>Coenhavenweg 22</t>
  </si>
  <si>
    <t>1013 BL</t>
  </si>
  <si>
    <t>87 16859 00000 000547</t>
  </si>
  <si>
    <t>Stichting Energieonderzoek Centrum Nederland</t>
  </si>
  <si>
    <t>Westerduinweg 3</t>
  </si>
  <si>
    <t>1755 LE</t>
  </si>
  <si>
    <t>Petten</t>
  </si>
  <si>
    <t>87 16859 00000 002015</t>
  </si>
  <si>
    <t>ja</t>
  </si>
  <si>
    <t>87 16859 00042 399616</t>
  </si>
  <si>
    <t>87 16859 20001 854963</t>
  </si>
  <si>
    <t>NuStar Terminals B.V.</t>
  </si>
  <si>
    <t>Sextantweg 10-12</t>
  </si>
  <si>
    <t xml:space="preserve">1042 AH </t>
  </si>
  <si>
    <t>87 16859 20000 826732</t>
  </si>
  <si>
    <t>OBA Bulk Terminal B.V.</t>
  </si>
  <si>
    <t>Westhavenweg 70</t>
  </si>
  <si>
    <t>1042 AL</t>
  </si>
  <si>
    <t>87 16859 00000 000530</t>
  </si>
  <si>
    <t>Westhavenweg t/o 117</t>
  </si>
  <si>
    <t xml:space="preserve">1042 BB </t>
  </si>
  <si>
    <t>87 16859 20000 665881</t>
  </si>
  <si>
    <t>87 16859 20001 471252</t>
  </si>
  <si>
    <t>PPG Coatings Nederland B.V.</t>
  </si>
  <si>
    <t>Oceanenweg 2</t>
  </si>
  <si>
    <t>1047 BP</t>
  </si>
  <si>
    <t>87 16859 00000 000479</t>
  </si>
  <si>
    <t>Ja</t>
  </si>
  <si>
    <t>60 dagen</t>
  </si>
  <si>
    <t>Ketelaarskampweg 1</t>
  </si>
  <si>
    <t>5222 AL</t>
  </si>
  <si>
    <t>Den Bosch</t>
  </si>
  <si>
    <t>87 16879 10000 063266</t>
  </si>
  <si>
    <t>Amsterdamseweg 14</t>
  </si>
  <si>
    <t>1422 AD</t>
  </si>
  <si>
    <t>Uithoorn</t>
  </si>
  <si>
    <t>87 16859 00042 115438</t>
  </si>
  <si>
    <t>PPG Coatings B.V.</t>
  </si>
  <si>
    <t>Papesteeg 95</t>
  </si>
  <si>
    <t>4006 WC</t>
  </si>
  <si>
    <t>Tiel</t>
  </si>
  <si>
    <t>87 16871 20000 022389</t>
  </si>
  <si>
    <t>TMG Facilitair Bedrijf B.V.</t>
  </si>
  <si>
    <t>Basisweg 30</t>
  </si>
  <si>
    <t>1043 AP</t>
  </si>
  <si>
    <t>87 16859 00000 001346</t>
  </si>
  <si>
    <t>Koninklijke Verkade N.V.</t>
  </si>
  <si>
    <t>Westzijde 103</t>
  </si>
  <si>
    <t>1506 GA</t>
  </si>
  <si>
    <t>Zaandam</t>
  </si>
  <si>
    <t>87 16859 00000 001940</t>
  </si>
  <si>
    <t>Stichting VU</t>
  </si>
  <si>
    <t>Van de Boechorststraat 5</t>
  </si>
  <si>
    <t>1081 BT</t>
  </si>
  <si>
    <t>87 16859 20000 571991</t>
  </si>
  <si>
    <t>10.000</t>
  </si>
  <si>
    <t>2.500</t>
  </si>
  <si>
    <t>Kompasweg 23</t>
  </si>
  <si>
    <t>1042 AK</t>
  </si>
  <si>
    <t>Ja, goedkoopste variant</t>
  </si>
  <si>
    <t>Totaal volume (het SIEA-volume)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</si>
</sst>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_-;_-* #,##0.0\-;_-* &quot;-&quot;??_-;_-@_-"/>
    <numFmt numFmtId="165" formatCode="_-* #,##0_-;_-* #,##0\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64" fontId="3" fillId="0" borderId="4" xfId="1" applyNumberFormat="1" applyFont="1" applyFill="1" applyBorder="1" applyAlignment="1" applyProtection="1">
      <alignment vertical="top"/>
      <protection locked="0"/>
    </xf>
    <xf numFmtId="16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164" fontId="3" fillId="0" borderId="4" xfId="1" applyNumberFormat="1" applyFont="1" applyFill="1" applyBorder="1" applyAlignment="1" applyProtection="1">
      <alignment horizontal="left" vertical="top"/>
      <protection locked="0"/>
    </xf>
    <xf numFmtId="164" fontId="3" fillId="0" borderId="0" xfId="1" applyNumberFormat="1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65" fontId="6" fillId="0" borderId="10" xfId="1" applyNumberFormat="1" applyFont="1" applyFill="1" applyBorder="1" applyAlignment="1">
      <alignment vertical="top"/>
    </xf>
    <xf numFmtId="165" fontId="6" fillId="0" borderId="12" xfId="1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7" fillId="0" borderId="0" xfId="1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14" fontId="6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6" fontId="6" fillId="0" borderId="0" xfId="2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8" fillId="0" borderId="0" xfId="0" applyFont="1" applyFill="1" applyAlignment="1">
      <alignment vertical="top"/>
    </xf>
    <xf numFmtId="14" fontId="6" fillId="0" borderId="12" xfId="0" applyNumberFormat="1" applyFont="1" applyFill="1" applyBorder="1" applyAlignment="1">
      <alignment vertical="top"/>
    </xf>
    <xf numFmtId="0" fontId="3" fillId="0" borderId="3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6" fillId="0" borderId="13" xfId="0" applyFont="1" applyFill="1" applyBorder="1" applyAlignment="1">
      <alignment horizontal="center" vertical="top"/>
    </xf>
    <xf numFmtId="14" fontId="4" fillId="0" borderId="5" xfId="0" applyNumberFormat="1" applyFont="1" applyBorder="1" applyAlignment="1">
      <alignment vertical="top"/>
    </xf>
    <xf numFmtId="14" fontId="6" fillId="0" borderId="5" xfId="0" applyNumberFormat="1" applyFont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164" fontId="7" fillId="0" borderId="14" xfId="1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top"/>
    </xf>
    <xf numFmtId="0" fontId="2" fillId="2" borderId="3" xfId="0" applyFont="1" applyFill="1" applyBorder="1" applyAlignment="1" applyProtection="1">
      <alignment vertical="top"/>
      <protection locked="0"/>
    </xf>
    <xf numFmtId="164" fontId="3" fillId="2" borderId="14" xfId="1" applyNumberFormat="1" applyFont="1" applyFill="1" applyBorder="1" applyAlignment="1" applyProtection="1">
      <alignment vertical="top"/>
      <protection locked="0"/>
    </xf>
    <xf numFmtId="164" fontId="3" fillId="2" borderId="15" xfId="1" applyNumberFormat="1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horizontal="center" vertical="top"/>
      <protection locked="0"/>
    </xf>
    <xf numFmtId="0" fontId="3" fillId="2" borderId="20" xfId="0" applyFont="1" applyFill="1" applyBorder="1" applyAlignment="1" applyProtection="1">
      <alignment vertical="top"/>
      <protection locked="0"/>
    </xf>
    <xf numFmtId="1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horizontal="center" vertical="top"/>
    </xf>
    <xf numFmtId="165" fontId="6" fillId="0" borderId="22" xfId="1" applyNumberFormat="1" applyFont="1" applyFill="1" applyBorder="1" applyAlignment="1">
      <alignment vertical="top"/>
    </xf>
    <xf numFmtId="165" fontId="6" fillId="0" borderId="13" xfId="1" applyNumberFormat="1" applyFont="1" applyFill="1" applyBorder="1" applyAlignment="1">
      <alignment vertical="top"/>
    </xf>
    <xf numFmtId="165" fontId="6" fillId="0" borderId="9" xfId="1" applyNumberFormat="1" applyFont="1" applyFill="1" applyBorder="1" applyAlignment="1">
      <alignment vertical="top"/>
    </xf>
    <xf numFmtId="165" fontId="6" fillId="0" borderId="23" xfId="1" applyNumberFormat="1" applyFont="1" applyFill="1" applyBorder="1" applyAlignment="1">
      <alignment vertical="top"/>
    </xf>
    <xf numFmtId="165" fontId="6" fillId="0" borderId="16" xfId="1" applyNumberFormat="1" applyFont="1" applyFill="1" applyBorder="1" applyAlignment="1">
      <alignment vertical="top"/>
    </xf>
    <xf numFmtId="165" fontId="6" fillId="0" borderId="17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/>
    </xf>
    <xf numFmtId="165" fontId="6" fillId="0" borderId="11" xfId="1" applyNumberFormat="1" applyFont="1" applyFill="1" applyBorder="1" applyAlignment="1">
      <alignment vertical="top"/>
    </xf>
    <xf numFmtId="165" fontId="6" fillId="0" borderId="24" xfId="1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3" fillId="3" borderId="3" xfId="0" applyFont="1" applyFill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4" borderId="25" xfId="0" applyFont="1" applyFill="1" applyBorder="1" applyAlignment="1" applyProtection="1">
      <alignment horizontal="left" vertical="top"/>
      <protection locked="0"/>
    </xf>
    <xf numFmtId="0" fontId="4" fillId="4" borderId="26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vertical="top" wrapText="1"/>
    </xf>
    <xf numFmtId="0" fontId="4" fillId="4" borderId="26" xfId="0" applyFont="1" applyFill="1" applyBorder="1" applyAlignment="1" applyProtection="1">
      <alignment horizontal="left" vertical="top"/>
      <protection locked="0"/>
    </xf>
    <xf numFmtId="0" fontId="4" fillId="4" borderId="28" xfId="0" applyFont="1" applyFill="1" applyBorder="1" applyAlignment="1" applyProtection="1">
      <alignment horizontal="left" vertical="top"/>
      <protection locked="0"/>
    </xf>
    <xf numFmtId="49" fontId="4" fillId="4" borderId="27" xfId="0" applyNumberFormat="1" applyFont="1" applyFill="1" applyBorder="1" applyAlignment="1">
      <alignment vertical="top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6" fillId="4" borderId="29" xfId="0" applyFont="1" applyFill="1" applyBorder="1" applyAlignment="1">
      <alignment vertical="top"/>
    </xf>
    <xf numFmtId="0" fontId="6" fillId="4" borderId="28" xfId="0" applyFont="1" applyFill="1" applyBorder="1" applyAlignment="1">
      <alignment vertical="top"/>
    </xf>
    <xf numFmtId="0" fontId="4" fillId="4" borderId="30" xfId="0" applyFont="1" applyFill="1" applyBorder="1" applyAlignment="1">
      <alignment horizontal="center" vertical="top"/>
    </xf>
    <xf numFmtId="0" fontId="4" fillId="4" borderId="27" xfId="0" applyFont="1" applyFill="1" applyBorder="1" applyAlignment="1">
      <alignment vertical="top"/>
    </xf>
    <xf numFmtId="0" fontId="4" fillId="4" borderId="29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14" fontId="6" fillId="0" borderId="16" xfId="0" applyNumberFormat="1" applyFont="1" applyFill="1" applyBorder="1" applyAlignment="1">
      <alignment vertical="top"/>
    </xf>
    <xf numFmtId="0" fontId="6" fillId="0" borderId="31" xfId="0" applyFont="1" applyFill="1" applyBorder="1" applyAlignment="1">
      <alignment horizontal="left" vertical="top"/>
    </xf>
    <xf numFmtId="1" fontId="6" fillId="0" borderId="16" xfId="0" applyNumberFormat="1" applyFont="1" applyFill="1" applyBorder="1" applyAlignment="1">
      <alignment horizontal="left" vertical="top"/>
    </xf>
    <xf numFmtId="165" fontId="6" fillId="0" borderId="24" xfId="1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F1" zoomScale="75" zoomScaleNormal="75" workbookViewId="0">
      <selection activeCell="S17" sqref="S17"/>
    </sheetView>
  </sheetViews>
  <sheetFormatPr defaultColWidth="10.28515625" defaultRowHeight="12.75" x14ac:dyDescent="0.25"/>
  <cols>
    <col min="1" max="1" width="73.85546875" style="29" customWidth="1"/>
    <col min="2" max="2" width="22.28515625" style="29" customWidth="1"/>
    <col min="3" max="5" width="41.7109375" style="30" customWidth="1"/>
    <col min="6" max="6" width="17.140625" style="30" customWidth="1"/>
    <col min="7" max="7" width="31.85546875" style="30" customWidth="1"/>
    <col min="8" max="9" width="11.5703125" style="30" bestFit="1" customWidth="1"/>
    <col min="10" max="10" width="13.140625" style="30" bestFit="1" customWidth="1"/>
    <col min="11" max="12" width="11.140625" style="30" customWidth="1"/>
    <col min="13" max="13" width="13.140625" style="30" bestFit="1" customWidth="1"/>
    <col min="14" max="15" width="11.140625" style="30" customWidth="1"/>
    <col min="16" max="16" width="13.140625" style="30" customWidth="1"/>
    <col min="17" max="17" width="18.28515625" style="31" customWidth="1"/>
    <col min="18" max="18" width="30.85546875" style="30" bestFit="1" customWidth="1"/>
    <col min="19" max="19" width="16.140625" style="30" customWidth="1"/>
    <col min="20" max="16384" width="10.28515625" style="30"/>
  </cols>
  <sheetData>
    <row r="1" spans="1:19" s="5" customFormat="1" ht="20.100000000000001" customHeight="1" x14ac:dyDescent="0.25">
      <c r="A1" s="1" t="s">
        <v>0</v>
      </c>
      <c r="B1" s="2"/>
      <c r="C1" s="3"/>
      <c r="D1" s="3"/>
      <c r="E1" s="3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  <c r="P1" s="2"/>
      <c r="Q1" s="4"/>
      <c r="R1" s="2"/>
      <c r="S1" s="53"/>
    </row>
    <row r="2" spans="1:19" s="5" customFormat="1" ht="20.100000000000001" customHeight="1" thickBot="1" x14ac:dyDescent="0.3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6"/>
      <c r="S2" s="58"/>
    </row>
    <row r="3" spans="1:19" s="5" customFormat="1" ht="20.10000000000000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41"/>
    </row>
    <row r="4" spans="1:19" s="5" customFormat="1" ht="20.100000000000001" customHeight="1" thickBot="1" x14ac:dyDescent="0.3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42"/>
    </row>
    <row r="5" spans="1:19" s="5" customFormat="1" ht="20.25" customHeight="1" thickBot="1" x14ac:dyDescent="0.3">
      <c r="A5" s="13" t="s">
        <v>3</v>
      </c>
      <c r="B5" s="14"/>
      <c r="C5" s="8"/>
      <c r="D5" s="8"/>
      <c r="E5" s="8"/>
      <c r="F5" s="8"/>
      <c r="G5" s="8"/>
      <c r="H5" s="15" t="s">
        <v>4</v>
      </c>
      <c r="I5" s="16"/>
      <c r="J5" s="16"/>
      <c r="K5" s="16"/>
      <c r="L5" s="16"/>
      <c r="M5" s="16"/>
      <c r="N5" s="16"/>
      <c r="O5" s="16"/>
      <c r="P5" s="17"/>
      <c r="Q5" s="9"/>
      <c r="R5" s="8"/>
      <c r="S5" s="42"/>
    </row>
    <row r="6" spans="1:19" s="5" customFormat="1" ht="20.100000000000001" customHeight="1" thickBot="1" x14ac:dyDescent="0.3">
      <c r="A6" s="13"/>
      <c r="B6" s="14"/>
      <c r="C6" s="8"/>
      <c r="D6" s="8"/>
      <c r="E6" s="8"/>
      <c r="F6" s="8"/>
      <c r="G6" s="8"/>
      <c r="H6" s="71">
        <v>2018</v>
      </c>
      <c r="I6" s="72"/>
      <c r="J6" s="72"/>
      <c r="K6" s="71">
        <v>2019</v>
      </c>
      <c r="L6" s="72"/>
      <c r="M6" s="73"/>
      <c r="N6" s="74">
        <v>2020</v>
      </c>
      <c r="O6" s="72"/>
      <c r="P6" s="73"/>
      <c r="Q6" s="9"/>
      <c r="R6" s="8"/>
      <c r="S6" s="42"/>
    </row>
    <row r="7" spans="1:19" s="18" customFormat="1" ht="20.100000000000001" customHeight="1" x14ac:dyDescent="0.25">
      <c r="A7" s="75" t="s">
        <v>5</v>
      </c>
      <c r="B7" s="76" t="s">
        <v>6</v>
      </c>
      <c r="C7" s="77" t="s">
        <v>10</v>
      </c>
      <c r="D7" s="78" t="s">
        <v>7</v>
      </c>
      <c r="E7" s="78" t="s">
        <v>8</v>
      </c>
      <c r="F7" s="79" t="s">
        <v>9</v>
      </c>
      <c r="G7" s="80" t="s">
        <v>11</v>
      </c>
      <c r="H7" s="81" t="s">
        <v>12</v>
      </c>
      <c r="I7" s="82" t="s">
        <v>13</v>
      </c>
      <c r="J7" s="83" t="s">
        <v>14</v>
      </c>
      <c r="K7" s="81" t="s">
        <v>12</v>
      </c>
      <c r="L7" s="82" t="s">
        <v>13</v>
      </c>
      <c r="M7" s="84" t="s">
        <v>14</v>
      </c>
      <c r="N7" s="85" t="s">
        <v>12</v>
      </c>
      <c r="O7" s="82" t="s">
        <v>13</v>
      </c>
      <c r="P7" s="84" t="s">
        <v>14</v>
      </c>
      <c r="Q7" s="86" t="s">
        <v>15</v>
      </c>
      <c r="R7" s="87" t="s">
        <v>16</v>
      </c>
      <c r="S7" s="88" t="s">
        <v>17</v>
      </c>
    </row>
    <row r="8" spans="1:19" s="18" customFormat="1" ht="20.100000000000001" customHeight="1" x14ac:dyDescent="0.25">
      <c r="A8" s="19" t="s">
        <v>18</v>
      </c>
      <c r="B8" s="20">
        <v>34362777</v>
      </c>
      <c r="C8" s="40">
        <v>43100</v>
      </c>
      <c r="D8" s="20" t="s">
        <v>19</v>
      </c>
      <c r="E8" s="20" t="s">
        <v>20</v>
      </c>
      <c r="F8" s="21" t="s">
        <v>21</v>
      </c>
      <c r="G8" s="59" t="s">
        <v>22</v>
      </c>
      <c r="H8" s="62">
        <v>10000</v>
      </c>
      <c r="I8" s="23">
        <v>2500</v>
      </c>
      <c r="J8" s="23">
        <f>+H8+I8</f>
        <v>12500</v>
      </c>
      <c r="K8" s="62" t="s">
        <v>80</v>
      </c>
      <c r="L8" s="23" t="s">
        <v>81</v>
      </c>
      <c r="M8" s="63">
        <f>+K8+L8</f>
        <v>12500</v>
      </c>
      <c r="N8" s="68" t="s">
        <v>80</v>
      </c>
      <c r="O8" s="23" t="s">
        <v>81</v>
      </c>
      <c r="P8" s="63">
        <f>+N8+O8</f>
        <v>12500</v>
      </c>
      <c r="Q8" s="61" t="s">
        <v>23</v>
      </c>
      <c r="R8" s="24" t="s">
        <v>23</v>
      </c>
      <c r="S8" s="43" t="s">
        <v>23</v>
      </c>
    </row>
    <row r="9" spans="1:19" s="18" customFormat="1" ht="20.100000000000001" customHeight="1" x14ac:dyDescent="0.25">
      <c r="A9" s="19" t="s">
        <v>24</v>
      </c>
      <c r="B9" s="20">
        <v>33123790</v>
      </c>
      <c r="C9" s="40">
        <v>43100</v>
      </c>
      <c r="D9" s="20" t="s">
        <v>25</v>
      </c>
      <c r="E9" s="20" t="s">
        <v>26</v>
      </c>
      <c r="F9" s="21" t="s">
        <v>21</v>
      </c>
      <c r="G9" s="59" t="s">
        <v>27</v>
      </c>
      <c r="H9" s="62">
        <v>6500</v>
      </c>
      <c r="I9" s="23">
        <v>3000</v>
      </c>
      <c r="J9" s="23">
        <f t="shared" ref="J9:J23" si="0">+H9+I9</f>
        <v>9500</v>
      </c>
      <c r="K9" s="62">
        <v>6500</v>
      </c>
      <c r="L9" s="23">
        <v>3000</v>
      </c>
      <c r="M9" s="63">
        <f t="shared" ref="M9:M23" si="1">+K9+L9</f>
        <v>9500</v>
      </c>
      <c r="N9" s="68">
        <v>6500</v>
      </c>
      <c r="O9" s="23">
        <v>3000</v>
      </c>
      <c r="P9" s="63">
        <f t="shared" ref="P9:P23" si="2">+N9+O9</f>
        <v>9500</v>
      </c>
      <c r="Q9" s="61" t="s">
        <v>23</v>
      </c>
      <c r="R9" s="24" t="s">
        <v>23</v>
      </c>
      <c r="S9" s="43" t="s">
        <v>23</v>
      </c>
    </row>
    <row r="10" spans="1:19" s="18" customFormat="1" ht="18" x14ac:dyDescent="0.25">
      <c r="A10" s="19" t="s">
        <v>28</v>
      </c>
      <c r="B10" s="20">
        <v>41151233</v>
      </c>
      <c r="C10" s="40">
        <v>43100</v>
      </c>
      <c r="D10" s="20" t="s">
        <v>29</v>
      </c>
      <c r="E10" s="20" t="s">
        <v>30</v>
      </c>
      <c r="F10" s="21" t="s">
        <v>31</v>
      </c>
      <c r="G10" s="59" t="s">
        <v>32</v>
      </c>
      <c r="H10" s="64">
        <v>5500</v>
      </c>
      <c r="I10" s="22">
        <v>4500</v>
      </c>
      <c r="J10" s="23">
        <f t="shared" si="0"/>
        <v>10000</v>
      </c>
      <c r="K10" s="64">
        <v>5500</v>
      </c>
      <c r="L10" s="22">
        <v>4500</v>
      </c>
      <c r="M10" s="63">
        <f t="shared" si="1"/>
        <v>10000</v>
      </c>
      <c r="N10" s="69">
        <v>5500</v>
      </c>
      <c r="O10" s="22">
        <v>4500</v>
      </c>
      <c r="P10" s="63">
        <f t="shared" si="2"/>
        <v>10000</v>
      </c>
      <c r="Q10" s="61" t="s">
        <v>23</v>
      </c>
      <c r="R10" s="24" t="s">
        <v>84</v>
      </c>
      <c r="S10" s="43" t="s">
        <v>23</v>
      </c>
    </row>
    <row r="11" spans="1:19" s="18" customFormat="1" ht="20.100000000000001" customHeight="1" x14ac:dyDescent="0.25">
      <c r="A11" s="19" t="s">
        <v>28</v>
      </c>
      <c r="B11" s="20">
        <v>41151233</v>
      </c>
      <c r="C11" s="40">
        <v>43100</v>
      </c>
      <c r="D11" s="20" t="s">
        <v>29</v>
      </c>
      <c r="E11" s="20" t="s">
        <v>30</v>
      </c>
      <c r="F11" s="21" t="s">
        <v>31</v>
      </c>
      <c r="G11" s="59" t="s">
        <v>34</v>
      </c>
      <c r="H11" s="64">
        <v>4300</v>
      </c>
      <c r="I11" s="22">
        <v>4000</v>
      </c>
      <c r="J11" s="23">
        <f t="shared" si="0"/>
        <v>8300</v>
      </c>
      <c r="K11" s="64">
        <v>4300</v>
      </c>
      <c r="L11" s="22">
        <v>4000</v>
      </c>
      <c r="M11" s="63">
        <f t="shared" si="1"/>
        <v>8300</v>
      </c>
      <c r="N11" s="69">
        <v>4300</v>
      </c>
      <c r="O11" s="22">
        <v>4000</v>
      </c>
      <c r="P11" s="63">
        <f t="shared" si="2"/>
        <v>8300</v>
      </c>
      <c r="Q11" s="61" t="s">
        <v>23</v>
      </c>
      <c r="R11" s="24" t="s">
        <v>84</v>
      </c>
      <c r="S11" s="43" t="s">
        <v>23</v>
      </c>
    </row>
    <row r="12" spans="1:19" s="18" customFormat="1" ht="20.100000000000001" customHeight="1" x14ac:dyDescent="0.25">
      <c r="A12" s="19" t="s">
        <v>28</v>
      </c>
      <c r="B12" s="20">
        <v>41151233</v>
      </c>
      <c r="C12" s="40">
        <v>43100</v>
      </c>
      <c r="D12" s="20" t="s">
        <v>29</v>
      </c>
      <c r="E12" s="20" t="s">
        <v>30</v>
      </c>
      <c r="F12" s="21" t="s">
        <v>31</v>
      </c>
      <c r="G12" s="59" t="s">
        <v>35</v>
      </c>
      <c r="H12" s="64">
        <v>2400</v>
      </c>
      <c r="I12" s="22">
        <v>2600</v>
      </c>
      <c r="J12" s="23">
        <f t="shared" si="0"/>
        <v>5000</v>
      </c>
      <c r="K12" s="64">
        <v>2400</v>
      </c>
      <c r="L12" s="22">
        <v>2600</v>
      </c>
      <c r="M12" s="63">
        <f t="shared" si="1"/>
        <v>5000</v>
      </c>
      <c r="N12" s="69">
        <v>2400</v>
      </c>
      <c r="O12" s="22">
        <v>2600</v>
      </c>
      <c r="P12" s="63">
        <f t="shared" si="2"/>
        <v>5000</v>
      </c>
      <c r="Q12" s="61" t="s">
        <v>23</v>
      </c>
      <c r="R12" s="24" t="s">
        <v>84</v>
      </c>
      <c r="S12" s="43" t="s">
        <v>23</v>
      </c>
    </row>
    <row r="13" spans="1:19" s="18" customFormat="1" ht="20.100000000000001" customHeight="1" x14ac:dyDescent="0.25">
      <c r="A13" s="19" t="s">
        <v>36</v>
      </c>
      <c r="B13" s="20">
        <v>34225599</v>
      </c>
      <c r="C13" s="40">
        <v>43100</v>
      </c>
      <c r="D13" s="20" t="s">
        <v>37</v>
      </c>
      <c r="E13" s="20" t="s">
        <v>38</v>
      </c>
      <c r="F13" s="21" t="s">
        <v>21</v>
      </c>
      <c r="G13" s="59" t="s">
        <v>39</v>
      </c>
      <c r="H13" s="62">
        <v>2000</v>
      </c>
      <c r="I13" s="23">
        <v>2000</v>
      </c>
      <c r="J13" s="23">
        <f t="shared" si="0"/>
        <v>4000</v>
      </c>
      <c r="K13" s="62">
        <v>2000</v>
      </c>
      <c r="L13" s="23">
        <v>2000</v>
      </c>
      <c r="M13" s="63">
        <f t="shared" si="1"/>
        <v>4000</v>
      </c>
      <c r="N13" s="68">
        <v>2000</v>
      </c>
      <c r="O13" s="23">
        <v>2000</v>
      </c>
      <c r="P13" s="63">
        <f t="shared" si="2"/>
        <v>4000</v>
      </c>
      <c r="Q13" s="61" t="s">
        <v>23</v>
      </c>
      <c r="R13" s="24" t="s">
        <v>23</v>
      </c>
      <c r="S13" s="43" t="s">
        <v>23</v>
      </c>
    </row>
    <row r="14" spans="1:19" s="18" customFormat="1" ht="20.25" customHeight="1" x14ac:dyDescent="0.25">
      <c r="A14" s="19" t="s">
        <v>40</v>
      </c>
      <c r="B14" s="20">
        <v>33084580</v>
      </c>
      <c r="C14" s="40">
        <v>43100</v>
      </c>
      <c r="D14" s="20" t="s">
        <v>82</v>
      </c>
      <c r="E14" s="20" t="s">
        <v>83</v>
      </c>
      <c r="F14" s="21" t="s">
        <v>21</v>
      </c>
      <c r="G14" s="60" t="s">
        <v>43</v>
      </c>
      <c r="H14" s="62">
        <v>6000</v>
      </c>
      <c r="I14" s="23">
        <v>5000</v>
      </c>
      <c r="J14" s="23">
        <f t="shared" si="0"/>
        <v>11000</v>
      </c>
      <c r="K14" s="62">
        <v>6000</v>
      </c>
      <c r="L14" s="23">
        <v>5000</v>
      </c>
      <c r="M14" s="63">
        <f t="shared" si="1"/>
        <v>11000</v>
      </c>
      <c r="N14" s="68">
        <v>6000</v>
      </c>
      <c r="O14" s="23">
        <v>5000</v>
      </c>
      <c r="P14" s="63">
        <f t="shared" si="2"/>
        <v>11000</v>
      </c>
      <c r="Q14" s="61" t="s">
        <v>23</v>
      </c>
      <c r="R14" s="24" t="s">
        <v>23</v>
      </c>
      <c r="S14" s="43" t="s">
        <v>23</v>
      </c>
    </row>
    <row r="15" spans="1:19" s="18" customFormat="1" ht="20.25" customHeight="1" x14ac:dyDescent="0.25">
      <c r="A15" s="19" t="s">
        <v>40</v>
      </c>
      <c r="B15" s="20">
        <v>33084580</v>
      </c>
      <c r="C15" s="40">
        <v>43100</v>
      </c>
      <c r="D15" s="20" t="s">
        <v>44</v>
      </c>
      <c r="E15" s="20" t="s">
        <v>45</v>
      </c>
      <c r="F15" s="21" t="s">
        <v>21</v>
      </c>
      <c r="G15" s="60" t="s">
        <v>46</v>
      </c>
      <c r="H15" s="62">
        <v>125</v>
      </c>
      <c r="I15" s="23">
        <v>175</v>
      </c>
      <c r="J15" s="23">
        <f t="shared" si="0"/>
        <v>300</v>
      </c>
      <c r="K15" s="62">
        <v>125</v>
      </c>
      <c r="L15" s="23">
        <v>175</v>
      </c>
      <c r="M15" s="63">
        <f t="shared" si="1"/>
        <v>300</v>
      </c>
      <c r="N15" s="68">
        <v>125</v>
      </c>
      <c r="O15" s="23">
        <v>175</v>
      </c>
      <c r="P15" s="63">
        <f t="shared" si="2"/>
        <v>300</v>
      </c>
      <c r="Q15" s="61" t="s">
        <v>23</v>
      </c>
      <c r="R15" s="24" t="s">
        <v>23</v>
      </c>
      <c r="S15" s="43" t="s">
        <v>23</v>
      </c>
    </row>
    <row r="16" spans="1:19" s="18" customFormat="1" ht="20.25" customHeight="1" x14ac:dyDescent="0.25">
      <c r="A16" s="19" t="s">
        <v>40</v>
      </c>
      <c r="B16" s="20">
        <v>33084580</v>
      </c>
      <c r="C16" s="40">
        <v>43100</v>
      </c>
      <c r="D16" s="20" t="s">
        <v>41</v>
      </c>
      <c r="E16" s="20" t="s">
        <v>42</v>
      </c>
      <c r="F16" s="21" t="s">
        <v>21</v>
      </c>
      <c r="G16" s="60" t="s">
        <v>47</v>
      </c>
      <c r="H16" s="62">
        <v>1100</v>
      </c>
      <c r="I16" s="23">
        <v>1000</v>
      </c>
      <c r="J16" s="23">
        <f t="shared" si="0"/>
        <v>2100</v>
      </c>
      <c r="K16" s="62">
        <v>1100</v>
      </c>
      <c r="L16" s="23">
        <v>1000</v>
      </c>
      <c r="M16" s="63">
        <f t="shared" si="1"/>
        <v>2100</v>
      </c>
      <c r="N16" s="68">
        <v>1100</v>
      </c>
      <c r="O16" s="23">
        <v>1000</v>
      </c>
      <c r="P16" s="63">
        <f t="shared" si="2"/>
        <v>2100</v>
      </c>
      <c r="Q16" s="61" t="s">
        <v>23</v>
      </c>
      <c r="R16" s="24" t="s">
        <v>23</v>
      </c>
      <c r="S16" s="43" t="s">
        <v>23</v>
      </c>
    </row>
    <row r="17" spans="1:20" s="18" customFormat="1" ht="18" x14ac:dyDescent="0.25">
      <c r="A17" s="19" t="s">
        <v>48</v>
      </c>
      <c r="B17" s="20">
        <v>33130510</v>
      </c>
      <c r="C17" s="40">
        <v>43100</v>
      </c>
      <c r="D17" s="20" t="s">
        <v>49</v>
      </c>
      <c r="E17" s="20" t="s">
        <v>50</v>
      </c>
      <c r="F17" s="21" t="s">
        <v>21</v>
      </c>
      <c r="G17" s="59" t="s">
        <v>51</v>
      </c>
      <c r="H17" s="62">
        <v>5850.9928484981838</v>
      </c>
      <c r="I17" s="23">
        <v>3568.0071515018162</v>
      </c>
      <c r="J17" s="23">
        <f t="shared" si="0"/>
        <v>9419</v>
      </c>
      <c r="K17" s="62">
        <v>5850.9928484981838</v>
      </c>
      <c r="L17" s="23">
        <v>3568.0071515018162</v>
      </c>
      <c r="M17" s="63">
        <f t="shared" si="1"/>
        <v>9419</v>
      </c>
      <c r="N17" s="68">
        <v>5850.9928484981838</v>
      </c>
      <c r="O17" s="23">
        <v>3568.0071515018162</v>
      </c>
      <c r="P17" s="63">
        <f t="shared" si="2"/>
        <v>9419</v>
      </c>
      <c r="Q17" s="61" t="s">
        <v>52</v>
      </c>
      <c r="R17" s="24" t="s">
        <v>23</v>
      </c>
      <c r="S17" s="43" t="s">
        <v>53</v>
      </c>
    </row>
    <row r="18" spans="1:20" s="18" customFormat="1" ht="20.100000000000001" customHeight="1" x14ac:dyDescent="0.25">
      <c r="A18" s="19" t="s">
        <v>48</v>
      </c>
      <c r="B18" s="20">
        <v>33130510</v>
      </c>
      <c r="C18" s="40">
        <v>43100</v>
      </c>
      <c r="D18" s="20" t="s">
        <v>54</v>
      </c>
      <c r="E18" s="20" t="s">
        <v>55</v>
      </c>
      <c r="F18" s="21" t="s">
        <v>56</v>
      </c>
      <c r="G18" s="59" t="s">
        <v>57</v>
      </c>
      <c r="H18" s="62">
        <v>239.36526946107784</v>
      </c>
      <c r="I18" s="23">
        <v>76.634730538922156</v>
      </c>
      <c r="J18" s="23">
        <f t="shared" si="0"/>
        <v>316</v>
      </c>
      <c r="K18" s="62">
        <v>239.36526946107784</v>
      </c>
      <c r="L18" s="23">
        <v>76.634730538922156</v>
      </c>
      <c r="M18" s="63">
        <f t="shared" si="1"/>
        <v>316</v>
      </c>
      <c r="N18" s="68">
        <v>239.36526946107784</v>
      </c>
      <c r="O18" s="23">
        <v>76.634730538922156</v>
      </c>
      <c r="P18" s="63">
        <f t="shared" si="2"/>
        <v>316</v>
      </c>
      <c r="Q18" s="61" t="s">
        <v>52</v>
      </c>
      <c r="R18" s="24" t="s">
        <v>23</v>
      </c>
      <c r="S18" s="43" t="s">
        <v>53</v>
      </c>
    </row>
    <row r="19" spans="1:20" s="18" customFormat="1" ht="19.5" customHeight="1" x14ac:dyDescent="0.25">
      <c r="A19" s="19" t="s">
        <v>48</v>
      </c>
      <c r="B19" s="20">
        <v>33130510</v>
      </c>
      <c r="C19" s="40">
        <v>43100</v>
      </c>
      <c r="D19" s="20" t="s">
        <v>58</v>
      </c>
      <c r="E19" s="20" t="s">
        <v>59</v>
      </c>
      <c r="F19" s="21" t="s">
        <v>60</v>
      </c>
      <c r="G19" s="59" t="s">
        <v>61</v>
      </c>
      <c r="H19" s="62">
        <v>1625.8294762484775</v>
      </c>
      <c r="I19" s="23">
        <v>567.17052375152252</v>
      </c>
      <c r="J19" s="23">
        <f t="shared" si="0"/>
        <v>2193</v>
      </c>
      <c r="K19" s="62">
        <v>1625.8294762484775</v>
      </c>
      <c r="L19" s="23">
        <v>567.17052375152252</v>
      </c>
      <c r="M19" s="63">
        <f t="shared" si="1"/>
        <v>2193</v>
      </c>
      <c r="N19" s="68">
        <v>1625.8294762484775</v>
      </c>
      <c r="O19" s="23">
        <v>567.17052375152252</v>
      </c>
      <c r="P19" s="63">
        <f t="shared" si="2"/>
        <v>2193</v>
      </c>
      <c r="Q19" s="61" t="s">
        <v>33</v>
      </c>
      <c r="R19" s="24" t="s">
        <v>23</v>
      </c>
      <c r="S19" s="43" t="s">
        <v>53</v>
      </c>
    </row>
    <row r="20" spans="1:20" s="18" customFormat="1" ht="19.5" customHeight="1" x14ac:dyDescent="0.25">
      <c r="A20" s="19" t="s">
        <v>62</v>
      </c>
      <c r="B20" s="20">
        <v>11018052</v>
      </c>
      <c r="C20" s="40">
        <v>43100</v>
      </c>
      <c r="D20" s="20" t="s">
        <v>63</v>
      </c>
      <c r="E20" s="20" t="s">
        <v>64</v>
      </c>
      <c r="F20" s="21" t="s">
        <v>65</v>
      </c>
      <c r="G20" s="59" t="s">
        <v>66</v>
      </c>
      <c r="H20" s="62">
        <v>2208.1874313940725</v>
      </c>
      <c r="I20" s="23">
        <v>2350.8125686059275</v>
      </c>
      <c r="J20" s="23">
        <f t="shared" si="0"/>
        <v>4559</v>
      </c>
      <c r="K20" s="62">
        <v>2208.1874313940725</v>
      </c>
      <c r="L20" s="23">
        <v>2350.8125686059275</v>
      </c>
      <c r="M20" s="63">
        <f t="shared" si="1"/>
        <v>4559</v>
      </c>
      <c r="N20" s="68">
        <v>2208.1874313940725</v>
      </c>
      <c r="O20" s="23">
        <v>2350.8125686059275</v>
      </c>
      <c r="P20" s="63">
        <f t="shared" si="2"/>
        <v>4559</v>
      </c>
      <c r="Q20" s="61" t="s">
        <v>52</v>
      </c>
      <c r="R20" s="24" t="s">
        <v>23</v>
      </c>
      <c r="S20" s="43" t="s">
        <v>53</v>
      </c>
    </row>
    <row r="21" spans="1:20" s="18" customFormat="1" ht="19.5" customHeight="1" x14ac:dyDescent="0.25">
      <c r="A21" s="19" t="s">
        <v>67</v>
      </c>
      <c r="B21" s="20">
        <v>34197821</v>
      </c>
      <c r="C21" s="40">
        <v>43100</v>
      </c>
      <c r="D21" s="20" t="s">
        <v>68</v>
      </c>
      <c r="E21" s="20" t="s">
        <v>69</v>
      </c>
      <c r="F21" s="21" t="s">
        <v>21</v>
      </c>
      <c r="G21" s="59" t="s">
        <v>70</v>
      </c>
      <c r="H21" s="62">
        <v>8000</v>
      </c>
      <c r="I21" s="23">
        <v>7600</v>
      </c>
      <c r="J21" s="23">
        <f t="shared" si="0"/>
        <v>15600</v>
      </c>
      <c r="K21" s="62">
        <v>8000</v>
      </c>
      <c r="L21" s="23">
        <v>7600</v>
      </c>
      <c r="M21" s="63">
        <f t="shared" si="1"/>
        <v>15600</v>
      </c>
      <c r="N21" s="68">
        <v>8000</v>
      </c>
      <c r="O21" s="23">
        <v>7600</v>
      </c>
      <c r="P21" s="63">
        <f t="shared" si="2"/>
        <v>15600</v>
      </c>
      <c r="Q21" s="61" t="s">
        <v>23</v>
      </c>
      <c r="R21" s="24" t="s">
        <v>23</v>
      </c>
      <c r="S21" s="43" t="s">
        <v>23</v>
      </c>
    </row>
    <row r="22" spans="1:20" s="18" customFormat="1" ht="20.100000000000001" customHeight="1" x14ac:dyDescent="0.25">
      <c r="A22" s="19" t="s">
        <v>71</v>
      </c>
      <c r="B22" s="20">
        <v>35000477</v>
      </c>
      <c r="C22" s="40">
        <v>43100</v>
      </c>
      <c r="D22" s="20" t="s">
        <v>72</v>
      </c>
      <c r="E22" s="20" t="s">
        <v>73</v>
      </c>
      <c r="F22" s="21" t="s">
        <v>74</v>
      </c>
      <c r="G22" s="60" t="s">
        <v>75</v>
      </c>
      <c r="H22" s="64">
        <v>4000</v>
      </c>
      <c r="I22" s="22">
        <v>5000</v>
      </c>
      <c r="J22" s="23">
        <f t="shared" si="0"/>
        <v>9000</v>
      </c>
      <c r="K22" s="64">
        <f>+H22*1.02</f>
        <v>4080</v>
      </c>
      <c r="L22" s="22">
        <f>+I22*1.02</f>
        <v>5100</v>
      </c>
      <c r="M22" s="63">
        <f t="shared" si="1"/>
        <v>9180</v>
      </c>
      <c r="N22" s="64">
        <f>+K22*1.02</f>
        <v>4161.6000000000004</v>
      </c>
      <c r="O22" s="22">
        <f>+L22*1.02</f>
        <v>5202</v>
      </c>
      <c r="P22" s="63">
        <f t="shared" si="2"/>
        <v>9363.6</v>
      </c>
      <c r="Q22" s="61" t="s">
        <v>52</v>
      </c>
      <c r="R22" s="24" t="s">
        <v>84</v>
      </c>
      <c r="S22" s="43" t="s">
        <v>23</v>
      </c>
    </row>
    <row r="23" spans="1:20" s="18" customFormat="1" ht="20.100000000000001" customHeight="1" thickBot="1" x14ac:dyDescent="0.3">
      <c r="A23" s="89" t="s">
        <v>76</v>
      </c>
      <c r="B23" s="90">
        <v>53815211</v>
      </c>
      <c r="C23" s="91">
        <v>43100</v>
      </c>
      <c r="D23" s="90" t="s">
        <v>77</v>
      </c>
      <c r="E23" s="90" t="s">
        <v>78</v>
      </c>
      <c r="F23" s="92" t="s">
        <v>21</v>
      </c>
      <c r="G23" s="93" t="s">
        <v>79</v>
      </c>
      <c r="H23" s="65">
        <v>27500.000000000004</v>
      </c>
      <c r="I23" s="66">
        <v>22499.999999999996</v>
      </c>
      <c r="J23" s="66">
        <f t="shared" si="0"/>
        <v>50000</v>
      </c>
      <c r="K23" s="65">
        <v>46750.000000000007</v>
      </c>
      <c r="L23" s="66">
        <v>38249.999999999993</v>
      </c>
      <c r="M23" s="67">
        <f t="shared" si="1"/>
        <v>85000</v>
      </c>
      <c r="N23" s="70">
        <v>44000</v>
      </c>
      <c r="O23" s="66">
        <v>36000</v>
      </c>
      <c r="P23" s="67">
        <f t="shared" si="2"/>
        <v>80000</v>
      </c>
      <c r="Q23" s="94" t="s">
        <v>23</v>
      </c>
      <c r="R23" s="95" t="s">
        <v>23</v>
      </c>
      <c r="S23" s="96" t="s">
        <v>23</v>
      </c>
    </row>
    <row r="24" spans="1:20" s="39" customFormat="1" ht="18" x14ac:dyDescent="0.25">
      <c r="A24" s="27" t="s">
        <v>85</v>
      </c>
      <c r="B24" s="28"/>
      <c r="C24" s="37"/>
      <c r="D24" s="37"/>
      <c r="E24" s="37"/>
      <c r="F24" s="37"/>
      <c r="G24" s="37"/>
      <c r="H24" s="38">
        <f>SUM(H8:H23)</f>
        <v>87349.375025601825</v>
      </c>
      <c r="I24" s="38">
        <f>SUM(I8:I23)</f>
        <v>66437.62497439819</v>
      </c>
      <c r="J24" s="38">
        <f>SUM(J8:J23)</f>
        <v>153787</v>
      </c>
      <c r="K24" s="38">
        <f t="shared" ref="K24:P24" si="3">SUM(K8:K23)</f>
        <v>96679.375025601825</v>
      </c>
      <c r="L24" s="38">
        <f t="shared" si="3"/>
        <v>79787.624974398175</v>
      </c>
      <c r="M24" s="38">
        <f t="shared" si="3"/>
        <v>188967</v>
      </c>
      <c r="N24" s="38">
        <f t="shared" si="3"/>
        <v>94010.975025601816</v>
      </c>
      <c r="O24" s="38">
        <f t="shared" si="3"/>
        <v>77639.62497439819</v>
      </c>
      <c r="P24" s="38">
        <f t="shared" si="3"/>
        <v>184150.6</v>
      </c>
      <c r="Q24" s="37"/>
      <c r="R24" s="37"/>
      <c r="S24" s="44"/>
      <c r="T24" s="37"/>
    </row>
    <row r="25" spans="1:20" s="18" customFormat="1" ht="18" x14ac:dyDescent="0.25">
      <c r="A25" s="25"/>
      <c r="B25" s="26"/>
      <c r="C25" s="32"/>
      <c r="D25" s="32"/>
      <c r="E25" s="32"/>
      <c r="F25" s="32"/>
      <c r="G25" s="32"/>
      <c r="H25" s="36">
        <f>+H24/J24</f>
        <v>0.56798932956362913</v>
      </c>
      <c r="I25" s="32"/>
      <c r="J25" s="32"/>
      <c r="K25" s="36">
        <f>+K24/M24</f>
        <v>0.51162041534025426</v>
      </c>
      <c r="L25" s="32"/>
      <c r="M25" s="32"/>
      <c r="N25" s="36">
        <f>+N24/P24</f>
        <v>0.51051136963768684</v>
      </c>
      <c r="O25" s="32"/>
      <c r="P25" s="32"/>
      <c r="Q25" s="32"/>
      <c r="R25" s="32"/>
      <c r="S25" s="45"/>
      <c r="T25" s="32"/>
    </row>
    <row r="26" spans="1:20" x14ac:dyDescent="0.25">
      <c r="A26" s="46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5"/>
      <c r="R26" s="33"/>
      <c r="S26" s="47"/>
    </row>
    <row r="27" spans="1:20" x14ac:dyDescent="0.25">
      <c r="A27" s="46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5"/>
      <c r="R27" s="33"/>
      <c r="S27" s="47"/>
    </row>
    <row r="28" spans="1:20" x14ac:dyDescent="0.25">
      <c r="A28" s="46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5"/>
      <c r="R28" s="33"/>
      <c r="S28" s="47"/>
    </row>
    <row r="29" spans="1:20" x14ac:dyDescent="0.25">
      <c r="A29" s="46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5"/>
      <c r="R29" s="33"/>
      <c r="S29" s="47"/>
    </row>
    <row r="30" spans="1:20" x14ac:dyDescent="0.25">
      <c r="A30" s="46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5"/>
      <c r="R30" s="33"/>
      <c r="S30" s="47"/>
    </row>
    <row r="31" spans="1:20" x14ac:dyDescent="0.25">
      <c r="A31" s="46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5"/>
      <c r="R31" s="33"/>
      <c r="S31" s="47"/>
    </row>
    <row r="32" spans="1:20" ht="13.5" thickBot="1" x14ac:dyDescent="0.3">
      <c r="A32" s="48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50"/>
      <c r="S32" s="5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Aansluitlijst</vt:lpstr>
    </vt:vector>
  </TitlesOfParts>
  <Company>Nigol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Knufing</dc:creator>
  <cp:lastModifiedBy>Leon Knufing</cp:lastModifiedBy>
  <dcterms:created xsi:type="dcterms:W3CDTF">2017-05-26T12:49:29Z</dcterms:created>
  <dcterms:modified xsi:type="dcterms:W3CDTF">2017-08-10T13:26:48Z</dcterms:modified>
</cp:coreProperties>
</file>