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HLNProces_Int\Raamcontracten\2020 voorbereiden aanbesteding bodemonderzoek\leidraad-bestek\aanbestedingsleidraad versie 3.0 incl bijlagen\"/>
    </mc:Choice>
  </mc:AlternateContent>
  <bookViews>
    <workbookView xWindow="0" yWindow="0" windowWidth="28800" windowHeight="12435" activeTab="2"/>
  </bookViews>
  <sheets>
    <sheet name="Lijst 1 Veldwerkzaamheden" sheetId="3" r:id="rId1"/>
    <sheet name="lijst 2 Laboratoriumwerkzaamhed" sheetId="2" r:id="rId2"/>
    <sheet name="lijst 3 advieswerkzaamheden" sheetId="1" r:id="rId3"/>
    <sheet name="totaal prijsopgave" sheetId="4" r:id="rId4"/>
  </sheets>
  <externalReferences>
    <externalReference r:id="rId5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F68" i="2"/>
  <c r="F67" i="2"/>
  <c r="F52" i="3" l="1"/>
  <c r="F51" i="3"/>
  <c r="F41" i="1" l="1"/>
  <c r="G41" i="1" s="1"/>
  <c r="F37" i="1"/>
  <c r="G95" i="3" l="1"/>
  <c r="G88" i="3"/>
  <c r="F36" i="1" l="1"/>
  <c r="F35" i="1"/>
  <c r="F34" i="1"/>
  <c r="F31" i="1"/>
  <c r="F30" i="1"/>
  <c r="F25" i="1"/>
  <c r="F24" i="1"/>
  <c r="F22" i="1"/>
  <c r="F20" i="1"/>
  <c r="F17" i="1"/>
  <c r="F16" i="1"/>
  <c r="F15" i="1"/>
  <c r="F14" i="1"/>
  <c r="F13" i="1"/>
  <c r="F12" i="1"/>
  <c r="F11" i="1"/>
  <c r="F10" i="1"/>
  <c r="F9" i="1"/>
  <c r="F8" i="1"/>
  <c r="F96" i="2"/>
  <c r="F95" i="2"/>
  <c r="F94" i="2"/>
  <c r="F93" i="2"/>
  <c r="F91" i="2"/>
  <c r="F90" i="2"/>
  <c r="F89" i="2"/>
  <c r="F88" i="2"/>
  <c r="F83" i="2"/>
  <c r="F82" i="2"/>
  <c r="F81" i="2"/>
  <c r="F79" i="2"/>
  <c r="F78" i="2"/>
  <c r="F73" i="2"/>
  <c r="J74" i="2" s="1"/>
  <c r="I66" i="2"/>
  <c r="I65" i="2"/>
  <c r="F65" i="2"/>
  <c r="I64" i="2"/>
  <c r="F63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39" i="2"/>
  <c r="F39" i="2"/>
  <c r="I38" i="2"/>
  <c r="F38" i="2"/>
  <c r="F37" i="2"/>
  <c r="I35" i="2"/>
  <c r="F35" i="2"/>
  <c r="I30" i="2"/>
  <c r="F30" i="2"/>
  <c r="I29" i="2"/>
  <c r="F29" i="2"/>
  <c r="I28" i="2"/>
  <c r="F28" i="2"/>
  <c r="F27" i="2"/>
  <c r="I26" i="2"/>
  <c r="F25" i="2"/>
  <c r="F21" i="2"/>
  <c r="F20" i="2"/>
  <c r="F19" i="2"/>
  <c r="F18" i="2"/>
  <c r="I17" i="2"/>
  <c r="F16" i="2"/>
  <c r="F15" i="2"/>
  <c r="F14" i="2"/>
  <c r="F13" i="2"/>
  <c r="F12" i="2"/>
  <c r="F11" i="2"/>
  <c r="F10" i="2"/>
  <c r="F139" i="3"/>
  <c r="F138" i="3"/>
  <c r="F137" i="3"/>
  <c r="F135" i="3"/>
  <c r="F134" i="3"/>
  <c r="F133" i="3"/>
  <c r="F132" i="3"/>
  <c r="F130" i="3"/>
  <c r="F129" i="3"/>
  <c r="F127" i="3"/>
  <c r="F125" i="3"/>
  <c r="F124" i="3"/>
  <c r="F123" i="3"/>
  <c r="F122" i="3"/>
  <c r="F120" i="3"/>
  <c r="F116" i="3"/>
  <c r="G117" i="3" s="1"/>
  <c r="F115" i="3"/>
  <c r="F114" i="3"/>
  <c r="F113" i="3"/>
  <c r="G102" i="3"/>
  <c r="F109" i="3"/>
  <c r="F108" i="3"/>
  <c r="F107" i="3"/>
  <c r="F106" i="3"/>
  <c r="F105" i="3"/>
  <c r="G110" i="3" s="1"/>
  <c r="F101" i="3"/>
  <c r="F100" i="3"/>
  <c r="F99" i="3"/>
  <c r="F98" i="3"/>
  <c r="F94" i="3"/>
  <c r="F93" i="3"/>
  <c r="F92" i="3"/>
  <c r="F91" i="3"/>
  <c r="F87" i="3"/>
  <c r="F86" i="3"/>
  <c r="F85" i="3"/>
  <c r="F84" i="3"/>
  <c r="F83" i="3"/>
  <c r="F82" i="3"/>
  <c r="F81" i="3"/>
  <c r="F77" i="3"/>
  <c r="G78" i="3" s="1"/>
  <c r="F76" i="3"/>
  <c r="F75" i="3"/>
  <c r="F74" i="3"/>
  <c r="F73" i="3"/>
  <c r="F72" i="3"/>
  <c r="F71" i="3"/>
  <c r="F70" i="3"/>
  <c r="F69" i="3"/>
  <c r="F68" i="3"/>
  <c r="F67" i="3"/>
  <c r="F66" i="3"/>
  <c r="G63" i="3"/>
  <c r="F62" i="3"/>
  <c r="F61" i="3"/>
  <c r="F60" i="3"/>
  <c r="F59" i="3"/>
  <c r="F58" i="3"/>
  <c r="F57" i="3"/>
  <c r="F56" i="3"/>
  <c r="G53" i="3"/>
  <c r="F50" i="3"/>
  <c r="F49" i="3"/>
  <c r="F48" i="3"/>
  <c r="F47" i="3"/>
  <c r="F46" i="3"/>
  <c r="F45" i="3"/>
  <c r="G42" i="3"/>
  <c r="F41" i="3"/>
  <c r="F40" i="3"/>
  <c r="F39" i="3"/>
  <c r="G36" i="3"/>
  <c r="F35" i="3"/>
  <c r="F34" i="3"/>
  <c r="F33" i="3"/>
  <c r="F32" i="3"/>
  <c r="F31" i="3"/>
  <c r="F30" i="3"/>
  <c r="F25" i="3"/>
  <c r="F24" i="3"/>
  <c r="F23" i="3"/>
  <c r="F22" i="3"/>
  <c r="F21" i="3"/>
  <c r="F20" i="3"/>
  <c r="F19" i="3"/>
  <c r="F18" i="3"/>
  <c r="F17" i="3"/>
  <c r="F16" i="3"/>
  <c r="F15" i="3"/>
  <c r="G12" i="3"/>
  <c r="F11" i="3"/>
  <c r="F10" i="3"/>
  <c r="G38" i="1" l="1"/>
  <c r="J84" i="2"/>
  <c r="H102" i="2"/>
  <c r="J70" i="2"/>
  <c r="J60" i="2"/>
  <c r="J41" i="2"/>
  <c r="J31" i="2"/>
  <c r="G140" i="3"/>
  <c r="H101" i="2"/>
  <c r="J22" i="2"/>
  <c r="G26" i="1"/>
  <c r="G43" i="1" s="1"/>
  <c r="C11" i="4" s="1"/>
  <c r="E102" i="2"/>
  <c r="J97" i="2"/>
  <c r="E100" i="2"/>
  <c r="E101" i="2"/>
  <c r="G26" i="3"/>
  <c r="J104" i="2" l="1"/>
  <c r="F143" i="3"/>
  <c r="G144" i="3"/>
  <c r="G146" i="3"/>
  <c r="J106" i="2"/>
  <c r="C5" i="4"/>
  <c r="C8" i="4"/>
  <c r="C14" i="4"/>
</calcChain>
</file>

<file path=xl/sharedStrings.xml><?xml version="1.0" encoding="utf-8"?>
<sst xmlns="http://schemas.openxmlformats.org/spreadsheetml/2006/main" count="659" uniqueCount="389">
  <si>
    <t>INSCHRIJFSTAAT: Lijst 3 Advieswerkzaamheden</t>
  </si>
  <si>
    <t>INSCHRIJVER: alleen gele cellen invullen</t>
  </si>
  <si>
    <t xml:space="preserve">Onderstaande posten zijn inclusief reis- en verblijfkosten tenzij specifiek benoemd </t>
  </si>
  <si>
    <t>Omschrijving werkzaamheden</t>
  </si>
  <si>
    <t>Eenheid</t>
  </si>
  <si>
    <t xml:space="preserve">Prijs per </t>
  </si>
  <si>
    <t>Aantal</t>
  </si>
  <si>
    <t>Totaal</t>
  </si>
  <si>
    <t>eenheid</t>
  </si>
  <si>
    <t>Rapportage</t>
  </si>
  <si>
    <t>1.1</t>
  </si>
  <si>
    <t>uitvoeren, opstellen en rapporteren vooronderzoek (indien niet eerder verricht) (cf NEN 5725, alle niveau's, bep., stand. of uitgebr.)</t>
  </si>
  <si>
    <t>stuk</t>
  </si>
  <si>
    <t>1.2</t>
  </si>
  <si>
    <t>vast deel: basisbedrag rapportage briefrapport</t>
  </si>
  <si>
    <t>1.3</t>
  </si>
  <si>
    <t>vast deel: basisbedrag rapportage verkennend onderzoek</t>
  </si>
  <si>
    <t>1.4</t>
  </si>
  <si>
    <t>vast deel: basisbedrag rapportage partijkeuring (ex situ/in situ, grond en bouwstoffen)</t>
  </si>
  <si>
    <t>1.5</t>
  </si>
  <si>
    <t>vast deel: basisbedrag rapportage nader bodemonderzoek</t>
  </si>
  <si>
    <t>1.6</t>
  </si>
  <si>
    <t>vast deel: basisbedrag rapportage saneringsonderzoek</t>
  </si>
  <si>
    <t>1.7</t>
  </si>
  <si>
    <t>vast deel: basisbedrag rapportage saneringsplan</t>
  </si>
  <si>
    <t>1.8</t>
  </si>
  <si>
    <t>vast deel: basisbedrag rapportage nazorgplan</t>
  </si>
  <si>
    <t>1.9</t>
  </si>
  <si>
    <t>vast deel: basisbedrag rapportage saneringsverslag</t>
  </si>
  <si>
    <t>1.10</t>
  </si>
  <si>
    <t>vast deel: basisbedrag rapportage BUS-evaluatie</t>
  </si>
  <si>
    <t>1.11</t>
  </si>
  <si>
    <t>1.12</t>
  </si>
  <si>
    <t>1.13</t>
  </si>
  <si>
    <t>vast deel: basisbedrag BUS melding</t>
  </si>
  <si>
    <t>1.15</t>
  </si>
  <si>
    <t>flexibel deel: verwerken van gegevens en intrepretatie o.b.v. werkelijke kosten</t>
  </si>
  <si>
    <t>%</t>
  </si>
  <si>
    <t>van het totaal van boringen en analyses (% lijst 1 en 2)</t>
  </si>
  <si>
    <t>1.16</t>
  </si>
  <si>
    <t xml:space="preserve">repro extra rapporten op papier - concept en definitief </t>
  </si>
  <si>
    <t>1.17</t>
  </si>
  <si>
    <t>uitvoeren risico-evaluatie met Sanscrit</t>
  </si>
  <si>
    <t>subtotaal</t>
  </si>
  <si>
    <t>Milieukundige begeleiding</t>
  </si>
  <si>
    <t>Voorbereiding op locatie</t>
  </si>
  <si>
    <t>2.1</t>
  </si>
  <si>
    <t>startoverleg</t>
  </si>
  <si>
    <t>2.2</t>
  </si>
  <si>
    <t>uitzetten, hoogtemetingen en verificatie basisgegevens</t>
  </si>
  <si>
    <t>Processturing en verificatie</t>
  </si>
  <si>
    <t>2.3</t>
  </si>
  <si>
    <t xml:space="preserve">dag (7-10 uur) toezicht en begeleiding sanering </t>
  </si>
  <si>
    <t>2.4</t>
  </si>
  <si>
    <t>2.5</t>
  </si>
  <si>
    <t>toeslag XRF per dag</t>
  </si>
  <si>
    <t>2.6</t>
  </si>
  <si>
    <t>additionele (bouw)vergadering</t>
  </si>
  <si>
    <t>2.7</t>
  </si>
  <si>
    <t>Onderstaande posten zijn inclusief droge stof (voor zover van toepassing), coördinatie en bijbehorende werkzaamheden (zoals voorbehandeling en ontsluiting) onder AS3000 condities</t>
  </si>
  <si>
    <t>Omschrijving werkzaamheden:</t>
  </si>
  <si>
    <t>prijs</t>
  </si>
  <si>
    <t>aantal</t>
  </si>
  <si>
    <t>grond</t>
  </si>
  <si>
    <t>(grond-)</t>
  </si>
  <si>
    <t>water</t>
  </si>
  <si>
    <t>monster</t>
  </si>
  <si>
    <t>mengmonster samenstellen (t/m 10 deelmonsters)</t>
  </si>
  <si>
    <t>verkleinen van afwijkende materialen</t>
  </si>
  <si>
    <t>cryogeen malen m.b.v. kruisslagmolen &lt; 1 kg</t>
  </si>
  <si>
    <t>monstervoorbereiding &gt; 1 kg</t>
  </si>
  <si>
    <t>breken m.b.v. een kraakbreker &lt; 1 kg</t>
  </si>
  <si>
    <t>malen asfaltkernen t.b.v. analyses</t>
  </si>
  <si>
    <t>zagen asfaltkernen t.b.v. analyses</t>
  </si>
  <si>
    <t>zaagsnede</t>
  </si>
  <si>
    <t>centrifugeren van watermonster</t>
  </si>
  <si>
    <t>toeslag ARBO maatregelen analyses a.g.v. asbest</t>
  </si>
  <si>
    <t xml:space="preserve">extra opslag monster in lab voor periode &gt; conceptrap. (per wk per pot/emmer) </t>
  </si>
  <si>
    <t>pot x wk</t>
  </si>
  <si>
    <t>Subtotaal</t>
  </si>
  <si>
    <t>klassieke chemische analyses</t>
  </si>
  <si>
    <t>geleidbaarheid (grondwater)</t>
  </si>
  <si>
    <t>2.8</t>
  </si>
  <si>
    <t>2.9</t>
  </si>
  <si>
    <t>2.10</t>
  </si>
  <si>
    <t>2.11</t>
  </si>
  <si>
    <t>org. stof + lutum</t>
  </si>
  <si>
    <t>sulfaat totaal (gemeten als S)</t>
  </si>
  <si>
    <t>sulfaat opgelost</t>
  </si>
  <si>
    <t>zuurgraad (pH)</t>
  </si>
  <si>
    <t xml:space="preserve">Zware Metalen </t>
  </si>
  <si>
    <t>3.1</t>
  </si>
  <si>
    <t>3.2</t>
  </si>
  <si>
    <t>metalen met ICP (per element) (As, Ba, Cd, Cr, Co, Cu, Pb, Mo, Ni, Sb, Sn, V, Zn)</t>
  </si>
  <si>
    <t>3.3</t>
  </si>
  <si>
    <t>3.4</t>
  </si>
  <si>
    <t>3.5</t>
  </si>
  <si>
    <t xml:space="preserve">ontsluiting zware metalen </t>
  </si>
  <si>
    <t xml:space="preserve">stuk </t>
  </si>
  <si>
    <t>Organische componenten (voor pakketinhoud zie programma van eisen)</t>
  </si>
  <si>
    <t>4.1</t>
  </si>
  <si>
    <t>aromaten (BTEXN)</t>
  </si>
  <si>
    <t>4.2</t>
  </si>
  <si>
    <t>4.3</t>
  </si>
  <si>
    <t>4.5</t>
  </si>
  <si>
    <t>VOCl (pakket)</t>
  </si>
  <si>
    <t>4.6</t>
  </si>
  <si>
    <t>Tetrachlooretheen (Per) en afbraakproducten van tetrachlooretheen (pakket)</t>
  </si>
  <si>
    <t>4.9</t>
  </si>
  <si>
    <t>cresolen (som)</t>
  </si>
  <si>
    <t>4.16</t>
  </si>
  <si>
    <t>PCB's (pakket)</t>
  </si>
  <si>
    <t>OCB's (pakket)</t>
  </si>
  <si>
    <t>minerale olie (GC), incl. florisil en kwalitatieve beoordeling</t>
  </si>
  <si>
    <t>minerale olie (vluchtig) (pakket)</t>
  </si>
  <si>
    <t>PAK 10 volgens VROM (pakket)</t>
  </si>
  <si>
    <t>extraheerbare organochloorverbindingen, EOX</t>
  </si>
  <si>
    <t>Pakket onderzoek (voor pakketinhoud zie programma van eisen)</t>
  </si>
  <si>
    <t>5.1</t>
  </si>
  <si>
    <t>5.2</t>
  </si>
  <si>
    <t>NEN 5740 pakket standaard, incl. O/L</t>
  </si>
  <si>
    <t>5.3</t>
  </si>
  <si>
    <t>5.4</t>
  </si>
  <si>
    <t>5.5</t>
  </si>
  <si>
    <t xml:space="preserve">grondwatermeetnet pakket </t>
  </si>
  <si>
    <t>5.6</t>
  </si>
  <si>
    <t>5.7</t>
  </si>
  <si>
    <t>NEN 5720 waterbodempakket</t>
  </si>
  <si>
    <t>5.8</t>
  </si>
  <si>
    <t>standaard pakket grond (AP04-SG) incl. voorbehandeling, lutum en org. Stof</t>
  </si>
  <si>
    <t>bouwstoffenpakket (AP04-SB) incl. voorbehandeling en droge stof</t>
  </si>
  <si>
    <t>Zeefkrommes en RAW proeven (cf actuele versie standaard RAW)</t>
  </si>
  <si>
    <t>6.1</t>
  </si>
  <si>
    <t>zeefkromme SCG</t>
  </si>
  <si>
    <t>6.2</t>
  </si>
  <si>
    <t>6.3</t>
  </si>
  <si>
    <t>6.4</t>
  </si>
  <si>
    <t>6.5</t>
  </si>
  <si>
    <t>6.6</t>
  </si>
  <si>
    <t>6.7</t>
  </si>
  <si>
    <t>Asbestonderzoek</t>
  </si>
  <si>
    <t>Lichtmicroscopie</t>
  </si>
  <si>
    <t>7.1</t>
  </si>
  <si>
    <t>asbest verdacht materiaal (NEN 5896)</t>
  </si>
  <si>
    <t>7.2</t>
  </si>
  <si>
    <t>asbest verdachte grond</t>
  </si>
  <si>
    <t>Kwalitatief/kwantitatief</t>
  </si>
  <si>
    <t>7.3</t>
  </si>
  <si>
    <t>bepaling asbestconcentratie in grond incl. afvoer monstermateriaal (NEN 5707)</t>
  </si>
  <si>
    <t>7.4</t>
  </si>
  <si>
    <t>bepaling asbestconcentratie in puin incl. afvoer monstermateriaal (NEN 5897)</t>
  </si>
  <si>
    <t>7.5</t>
  </si>
  <si>
    <t>bepaling asbest in luchtmonsters</t>
  </si>
  <si>
    <t>Uitloogonderzoek</t>
  </si>
  <si>
    <t>niet vormgegeven bouwstoffen (bv assen, granulaat)</t>
  </si>
  <si>
    <t>8.1</t>
  </si>
  <si>
    <t>kolomproef NEN 7383 en NEN 7373 (inclusief eluaatanalyse)</t>
  </si>
  <si>
    <t>8.2</t>
  </si>
  <si>
    <t>beschikbaarheidsproef NEN 7371 (inclusief eluaatanalyse)</t>
  </si>
  <si>
    <t>8.3</t>
  </si>
  <si>
    <t>schudproef NEN-EN 12457 (-2,-3,-4) (inclusief eluaatanalyse)</t>
  </si>
  <si>
    <t>8.4</t>
  </si>
  <si>
    <t>cascadeproef NEN 7349 (inclusief eluaatanalyse)</t>
  </si>
  <si>
    <t>vormgegeven bouwstoffen (bv baksteen asfaltbeton)</t>
  </si>
  <si>
    <t>8.5</t>
  </si>
  <si>
    <t>diffusieproef NEN 7375 en NEN 7345 (inclusief eluaatanalyse)</t>
  </si>
  <si>
    <t>8.6</t>
  </si>
  <si>
    <t>8.7</t>
  </si>
  <si>
    <t>8.8</t>
  </si>
  <si>
    <t>Spoedtoeslagen (in deze inschrijfstaat is als voorbeeld gerekend dat 10 % met spoed wordt uitgevoerd)</t>
  </si>
  <si>
    <t>9.1</t>
  </si>
  <si>
    <t>7 uurs analyse (minerale olie en vluchtige aromaten)</t>
  </si>
  <si>
    <t>9.2</t>
  </si>
  <si>
    <t>12 uurs analyse</t>
  </si>
  <si>
    <t>9.3</t>
  </si>
  <si>
    <t>9.4</t>
  </si>
  <si>
    <t>Totaal lijst 2</t>
  </si>
  <si>
    <t xml:space="preserve">Onderstaande posten zijn, tenzij specifiek benoemd, inclusief reis- en verblijfkosten, coördinatie en bijbehorende werkzaamheden (o.a. straatwerk, afvoer grond en monsterpotten, vullen boorgat, </t>
  </si>
  <si>
    <t xml:space="preserve">boorbeschrijving, laagdiktebepaling, inmeten en uitzetten boorpunt, veldschets, digitale foto's, eenvoudige wegafzettingen (pionnen, schildjes).  Plaatsen peilbuis is inclusief afwerken grind/bentoniet, </t>
  </si>
  <si>
    <t>Voorbereiding</t>
  </si>
  <si>
    <t>KLIC-melding</t>
  </si>
  <si>
    <t>project</t>
  </si>
  <si>
    <t xml:space="preserve">voorgraven tbv kabels en leidingen </t>
  </si>
  <si>
    <t>meter</t>
  </si>
  <si>
    <t>Ondiepe boringen (handboren)</t>
  </si>
  <si>
    <t>mob-/demobilisatie</t>
  </si>
  <si>
    <t>boring tot 0,5 m-mv</t>
  </si>
  <si>
    <t>boring tot 1,0 m-mv</t>
  </si>
  <si>
    <t>boring tot 2,0 m-mv</t>
  </si>
  <si>
    <t>boring tot 2,5 m-mv</t>
  </si>
  <si>
    <t>boring tot 3,0 m-mv</t>
  </si>
  <si>
    <t>boring tot 4,0 m-mv</t>
  </si>
  <si>
    <t>boring tot 5,0 m-mv</t>
  </si>
  <si>
    <t>toeslag boring ramgutsen (tot maximaal 5 m-mv)</t>
  </si>
  <si>
    <t>toeslag dieper boren dan 5,0 m-mv (tot maximaal 8 m-mv)</t>
  </si>
  <si>
    <r>
      <t xml:space="preserve">Machinale boringen (diam. tot 250 mm) </t>
    </r>
    <r>
      <rPr>
        <b/>
        <sz val="8"/>
        <color indexed="8"/>
        <rFont val="Arial"/>
        <family val="2"/>
      </rPr>
      <t>(techniek ter keuze maar met monsternamemogelijkheid en beschr. boorprofiel)</t>
    </r>
  </si>
  <si>
    <t>boring per meter tot 10 m-mv</t>
  </si>
  <si>
    <t xml:space="preserve">boring per meter van 10 tot 25 m-mv </t>
  </si>
  <si>
    <t>boring per meter van 25 m-mv tot en met 50 m</t>
  </si>
  <si>
    <t>Graafwerkzaamheden (ook t.b.v. depotonderzoek e.d.)</t>
  </si>
  <si>
    <t xml:space="preserve">graafwerkzaamheden minigraver </t>
  </si>
  <si>
    <t>uur</t>
  </si>
  <si>
    <t>graafwerkzaamheden mobiele kraan</t>
  </si>
  <si>
    <t>Gebruik diamantboor voor kernboringen en gaten afwerken</t>
  </si>
  <si>
    <t>doorsnede 80-99 mm, per cm diepte</t>
  </si>
  <si>
    <t>cm</t>
  </si>
  <si>
    <t>doorsnede 100-120 mm, per cm diepte</t>
  </si>
  <si>
    <t>zagen asfalt/beton per strekkende meter, per cm diepte</t>
  </si>
  <si>
    <t>cm*meter</t>
  </si>
  <si>
    <t>herstellen verharding met koudasfalt/beton</t>
  </si>
  <si>
    <t>boorgat</t>
  </si>
  <si>
    <t>7.6</t>
  </si>
  <si>
    <t>herstellen verharding van klinkers en tegels</t>
  </si>
  <si>
    <t>7.7</t>
  </si>
  <si>
    <t>herstellen verharding vloeistofdicht</t>
  </si>
  <si>
    <t>opnemen afmeting 1*1 meter, asfalt + foto</t>
  </si>
  <si>
    <t>opnemen afmeting 1*1 meter, beton + foto</t>
  </si>
  <si>
    <t>opnemen afmeting 1*1 meter, klinkers + foto</t>
  </si>
  <si>
    <t>herbestraten afmeting 1*1 meter, koud asfalt</t>
  </si>
  <si>
    <t>herbestraten afmeting 1*1 meter, beton</t>
  </si>
  <si>
    <t>herbestraten afmeting 1*1 meter, klinkers</t>
  </si>
  <si>
    <t>Diverse monstername  + diverse materialen</t>
  </si>
  <si>
    <t>waterpassen peilbuis tov NAP</t>
  </si>
  <si>
    <r>
      <t>monstername grondwater peilbuis (grondwater tot 7 m-mv)</t>
    </r>
    <r>
      <rPr>
        <vertAlign val="superscript"/>
        <sz val="8"/>
        <rFont val="Arial"/>
        <family val="2"/>
      </rPr>
      <t>3</t>
    </r>
  </si>
  <si>
    <r>
      <t>monstername grondwater peilbuis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(grondwater dieper dan 7 m-mv)</t>
    </r>
    <r>
      <rPr>
        <vertAlign val="superscript"/>
        <sz val="8"/>
        <rFont val="Arial"/>
        <family val="2"/>
      </rPr>
      <t>3</t>
    </r>
  </si>
  <si>
    <t>stalen beschermkoker, afsluitbaar</t>
  </si>
  <si>
    <t>monstername oppervlaktewater vanuit boot</t>
  </si>
  <si>
    <t xml:space="preserve">monstername waterbodem (steek tot 1 m -waterbodem) vanuit boot </t>
  </si>
  <si>
    <t>mob-/demobilisatie monsternameboot klein</t>
  </si>
  <si>
    <t>waterpassing dwarsprofiel watergang t.o.v. NAP</t>
  </si>
  <si>
    <t>monstername funderingsmateriaal</t>
  </si>
  <si>
    <t>Luchtmetingen</t>
  </si>
  <si>
    <t>10.1</t>
  </si>
  <si>
    <t>10.2</t>
  </si>
  <si>
    <t>actieve luchtmeting (7 dgn conform richtlijn RIVM) met cartridge/koolbuis</t>
  </si>
  <si>
    <t>10.3</t>
  </si>
  <si>
    <t>actieve luchtmeting (7 dgn conform richtlijn RIVM) met badge methode</t>
  </si>
  <si>
    <t>10.4</t>
  </si>
  <si>
    <t>benzeen (gasdetectiebuisje luchtmeting)</t>
  </si>
  <si>
    <t>tolueen (gasdetectiebuisje luchtmeting)</t>
  </si>
  <si>
    <t>koolwaterstoffen totaal (gasdetectiebuisje luchtmeting)</t>
  </si>
  <si>
    <t>11.1</t>
  </si>
  <si>
    <t>11.2</t>
  </si>
  <si>
    <t>11.3</t>
  </si>
  <si>
    <t>11.4</t>
  </si>
  <si>
    <t>in-situ bemonstering grond en baggerspecie t/m 2.000 ton</t>
  </si>
  <si>
    <t>11.5</t>
  </si>
  <si>
    <t>in-situ bemonstering grond en baggerspecie 2.001 t/m 10.000 ton</t>
  </si>
  <si>
    <t>in-situ bemonstering niet vormgegeven bouwstof t/m 2.000 ton</t>
  </si>
  <si>
    <t>Wegafzettingen en bescherming trottoir (incl. mob-/demob. materieel)</t>
  </si>
  <si>
    <t>12.1</t>
  </si>
  <si>
    <t>rijdende wegafzetting</t>
  </si>
  <si>
    <t>dag</t>
  </si>
  <si>
    <t>12.2</t>
  </si>
  <si>
    <t>gebruik waarschuwingsborden (niet zijnde pionnen en schildjes)</t>
  </si>
  <si>
    <t>12.3</t>
  </si>
  <si>
    <t>12.4</t>
  </si>
  <si>
    <t>gebruik verkeersregelaar</t>
  </si>
  <si>
    <t>Meetapparatuur (incl. bediening, verbruik, calibratie en aan- en afvoer)</t>
  </si>
  <si>
    <t>13.1</t>
  </si>
  <si>
    <t>13.2</t>
  </si>
  <si>
    <t>oliepan</t>
  </si>
  <si>
    <t>meting</t>
  </si>
  <si>
    <t>13.3</t>
  </si>
  <si>
    <t>13.4</t>
  </si>
  <si>
    <t>PID-meter</t>
  </si>
  <si>
    <t>13.5</t>
  </si>
  <si>
    <t>handheld XRF</t>
  </si>
  <si>
    <t>13.6</t>
  </si>
  <si>
    <t>13.7</t>
  </si>
  <si>
    <t>13.8</t>
  </si>
  <si>
    <t>Doorlatendheidsmetingen (incl. apparatuur, bediening, verbruik, calibratie en aan- en afvoer)</t>
  </si>
  <si>
    <t>14.1</t>
  </si>
  <si>
    <t xml:space="preserve">Porchet methode  </t>
  </si>
  <si>
    <t>Bouwer&amp;Rice methode (slug-test)</t>
  </si>
  <si>
    <t xml:space="preserve">ringinfiltrometer methode </t>
  </si>
  <si>
    <t>uitwerken gegevens doorlatenheidsmetingen</t>
  </si>
  <si>
    <t>Asbestonderzoek NEN5707/5897 (incl. beoordeling gaten/sleuven en monstername)</t>
  </si>
  <si>
    <t>visuele asbestinspectie maaiveld volgens (VO) NEN 5707/5897</t>
  </si>
  <si>
    <t>locatieoppervlakte tot en met 500 m2</t>
  </si>
  <si>
    <t>locatieoppervlakte van 501 tot en met 1.000 m2</t>
  </si>
  <si>
    <t>locatieoppervlakte van 1.001 tot en met 5.000 m2</t>
  </si>
  <si>
    <t>locatieoppervlakte groter dan 5.000 m2</t>
  </si>
  <si>
    <r>
      <t>per 5000 m</t>
    </r>
    <r>
      <rPr>
        <vertAlign val="superscript"/>
        <sz val="8"/>
        <rFont val="Arial"/>
        <family val="2"/>
      </rPr>
      <t>2</t>
    </r>
  </si>
  <si>
    <t>boring diameter minimaal 12 cm inclusief boorprofiel</t>
  </si>
  <si>
    <t>boring tot 2,0 m-mv incl. visuele asbestinspectie en foto van opgeb. mat.</t>
  </si>
  <si>
    <t>graven van proefgaten (0,30x0,30x0,50) volgens(VO) NEN 5707/5897</t>
  </si>
  <si>
    <t>1 tot en met 14 gaten</t>
  </si>
  <si>
    <t>gat</t>
  </si>
  <si>
    <t>vanaf 15 gaten</t>
  </si>
  <si>
    <t>graven van sleuven volgens (NO) NEN 5707/5897</t>
  </si>
  <si>
    <t>korte sleuf van 2 m lang en 0,3 m breed en 0,5 m diep</t>
  </si>
  <si>
    <t>korte sleuf van 2 m lang en 0,3 m breed  en 2 m diep</t>
  </si>
  <si>
    <t>lange sleuf (over lengte of breedte van terrein) en 0,3 m br. 0,5 m diep</t>
  </si>
  <si>
    <t>lange sleuf (over lengte of breedte van terrein) en 0,3 m br. en 2,0 m diep</t>
  </si>
  <si>
    <t>partijkeuring asbest in grond, partij maximaal 2000 ton</t>
  </si>
  <si>
    <t>inclusief monstervoorbehandeling (monster minimaal 9 kg)</t>
  </si>
  <si>
    <t>exclusief monstervoorbehandeling (monster minimaal 25 kg)</t>
  </si>
  <si>
    <t>deco unit (inclusief aansluiting en aan- en afvoer)</t>
  </si>
  <si>
    <t>Spoedtoeslag bij inzet veldwerk voor calamiteiten (24 u, 7 d/w)</t>
  </si>
  <si>
    <t>Totaal lijst 1</t>
  </si>
  <si>
    <t>Wegverhardingen opnemen en herbestraten</t>
  </si>
  <si>
    <t>7.8</t>
  </si>
  <si>
    <t xml:space="preserve">herstel met koud asfalt /beton van proefgat </t>
  </si>
  <si>
    <t>proefgat</t>
  </si>
  <si>
    <t xml:space="preserve">ijzeren straatpot </t>
  </si>
  <si>
    <t>vinylchloride luchtmeting met canister (EPA TO-15 analysemethode)</t>
  </si>
  <si>
    <t>leggen en weghalen rijplaten t.b.v. bescherming trottoir (tot 10 rijplaten)</t>
  </si>
  <si>
    <t xml:space="preserve">opsporen OG tanks met grondradar  </t>
  </si>
  <si>
    <t xml:space="preserve">opsporen OG tanks met metaaldetector </t>
  </si>
  <si>
    <t>100 m2</t>
  </si>
  <si>
    <t>dagdeel</t>
  </si>
  <si>
    <t>.75</t>
  </si>
  <si>
    <t>7.9</t>
  </si>
  <si>
    <t>7.10</t>
  </si>
  <si>
    <t>7.11</t>
  </si>
  <si>
    <t>7.12</t>
  </si>
  <si>
    <t>12.5</t>
  </si>
  <si>
    <t>13.9</t>
  </si>
  <si>
    <t>13.10</t>
  </si>
  <si>
    <t>13.11</t>
  </si>
  <si>
    <t>13.12</t>
  </si>
  <si>
    <t>13.13</t>
  </si>
  <si>
    <t>13.14</t>
  </si>
  <si>
    <t>13.15</t>
  </si>
  <si>
    <t>peilbuis plaatsen en afwerken (incl. straatpot)</t>
  </si>
  <si>
    <t>Partijkeuringen grond, baggerspecie en niet vormgegeven bouwstoffen (handboren)</t>
  </si>
  <si>
    <t>plaatsen en afwerken peilfilter in boringen  tot 25 m-mv (incl. straatpot)</t>
  </si>
  <si>
    <t>plaatsen en afwerken peilfilter in boringen dieper dan 25 m-mv (incl. straatpot)</t>
  </si>
  <si>
    <t>3.6</t>
  </si>
  <si>
    <t>AS 3000 voorbehandeling</t>
  </si>
  <si>
    <t>droge stof</t>
  </si>
  <si>
    <t>metalen met koude damptechniek (Hg)</t>
  </si>
  <si>
    <t>metalen (losse elementen)</t>
  </si>
  <si>
    <t>pakket metalen NEN 5740 (Pb, Zn, Cd, Cu, Ni, Hg, Ba, Co, Mo) incl. ontsluiting lutum +org.stof</t>
  </si>
  <si>
    <t>grondwaterpakket metalen NEN 5740 (Pb, Zn, Cd, Cu, Ni, Hg, Ba, Co, Mo)</t>
  </si>
  <si>
    <t>NEN 5740 tankpakket incl mtbe</t>
  </si>
  <si>
    <t>PFAS pakket  incl genx</t>
  </si>
  <si>
    <t>24 uurs analyse</t>
  </si>
  <si>
    <t>handling steekbus</t>
  </si>
  <si>
    <t>4.4</t>
  </si>
  <si>
    <t>4.7</t>
  </si>
  <si>
    <t>4.8</t>
  </si>
  <si>
    <t>4.10</t>
  </si>
  <si>
    <t>4.11</t>
  </si>
  <si>
    <t>4.12</t>
  </si>
  <si>
    <t>4.13</t>
  </si>
  <si>
    <t>4.14.</t>
  </si>
  <si>
    <t>4.15</t>
  </si>
  <si>
    <t>Totaal inschrijfprijs</t>
  </si>
  <si>
    <t>LIJST 1: Veldwerkzaamheden</t>
  </si>
  <si>
    <t>LIJST 2: Laboratoriumwerkzaamheden</t>
  </si>
  <si>
    <t>LIJST 3: Advieswerk</t>
  </si>
  <si>
    <t>Uurtarieven</t>
  </si>
  <si>
    <t>projectleider</t>
  </si>
  <si>
    <t xml:space="preserve">veldwerker (KWALIBO)     </t>
  </si>
  <si>
    <t>bodemadviseur HBO</t>
  </si>
  <si>
    <t>projectmanager</t>
  </si>
  <si>
    <t xml:space="preserve">milieukundig begeleider (KWALIBO)     </t>
  </si>
  <si>
    <t>specialist (asbest)</t>
  </si>
  <si>
    <t>specialist geohydrologie / geohydrologische modellering</t>
  </si>
  <si>
    <t>technisch tekenaar</t>
  </si>
  <si>
    <r>
      <t>detacheringsmedewerker HBO (bodemadviseur)</t>
    </r>
    <r>
      <rPr>
        <vertAlign val="superscript"/>
        <sz val="10"/>
        <rFont val="Arial"/>
        <family val="2"/>
      </rPr>
      <t>1</t>
    </r>
  </si>
  <si>
    <t>1  posten zijn inclusief reis- en verblijfkosten en detachering op locatie opdrachtgever</t>
  </si>
  <si>
    <t>MVK'er</t>
  </si>
  <si>
    <t>INSCHRIJFSTAAT: Lijst 2  Laboratoriumwerkzaamheden</t>
  </si>
  <si>
    <t>project ondersteuner</t>
  </si>
  <si>
    <t xml:space="preserve">dagdeel (3-6 uur) toezicht en begeleiding sanering </t>
  </si>
  <si>
    <t>HVK'er</t>
  </si>
  <si>
    <t>toeslag op veldwerk van posten 1 t/m 13</t>
  </si>
  <si>
    <t>Niet gesprongen explosieven (NGE)</t>
  </si>
  <si>
    <t>Totaal lijst 3 Advieswerk</t>
  </si>
  <si>
    <t>inzet opsporing c.q. zoekactie en begeleiding NGE per uur</t>
  </si>
  <si>
    <t>( post is inclusief materiaal-, reis- en verblijfkosten)</t>
  </si>
  <si>
    <t>Zie Programma van Eisen voor omschrijving van de paketten zoals hieronder benoemd</t>
  </si>
  <si>
    <t>mob-/demobilisatie (*)</t>
  </si>
  <si>
    <t>mob-/demobilisatie(*)</t>
  </si>
  <si>
    <t>(*)</t>
  </si>
  <si>
    <t xml:space="preserve">niet dubbel met 2.1 en/of 3.1 </t>
  </si>
  <si>
    <t>monstername met steekbus t.b.v. vluchtige stoffen incl. steekbus</t>
  </si>
  <si>
    <t>inclusief (veldfiltratie), Ph en Ec</t>
  </si>
  <si>
    <t>NEN 5740 grondwater standaard</t>
  </si>
  <si>
    <t>Bijlage 2 INSCHRIJFSTAAT: Lijst 1 Veldwerkzaamheden</t>
  </si>
  <si>
    <t>aanbrengen straatpot stalen deksel en schoonpompen). Zie bijlage 8 programma van eisen voor de toelichting op de veldwerkzaamheden.</t>
  </si>
  <si>
    <t>PAK's in asfalt (10 volgens VROM) DLC-methode RAW Proef 77.3</t>
  </si>
  <si>
    <t>PAK's in asfalt (10 volgens VROM) HPLC-methode RAW Proef 77.3</t>
  </si>
  <si>
    <t xml:space="preserve"> PAK's in asfalt (10 volgens VROM) GC/MS-methode conform NEN 7331 RAW Proef 77.3</t>
  </si>
  <si>
    <t>PAK's via PAK-marker (indicatief) RAW Proef 77.2</t>
  </si>
  <si>
    <t>asfalt bepaling laagdikte en soort (ZOAB, DAB, STAB) RAW proef 77.1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</si>
</sst>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€&quot;\ * #,##0.00_ ;_ &quot;€&quot;\ * \-#,##0.00_ ;_ &quot;€&quot;\ * &quot;-&quot;??_ ;_ @_ "/>
    <numFmt numFmtId="164" formatCode="General_)"/>
    <numFmt numFmtId="165" formatCode="_-&quot;€&quot;\ * #,##0.00_-;_-&quot;€&quot;\ * #,##0.00\-;_-&quot;€&quot;\ * &quot;-&quot;??_-;_-@_-"/>
    <numFmt numFmtId="166" formatCode="&quot;€&quot;\ #,##0.00_-"/>
    <numFmt numFmtId="167" formatCode="#,##0.00_-"/>
    <numFmt numFmtId="168" formatCode="&quot;€&quot;\ #,##0.00_-;&quot;€&quot;\ #,##0.00\-"/>
    <numFmt numFmtId="169" formatCode="_-&quot;€&quot;\ * #,##0_-;_-&quot;€&quot;\ * #,##0\-;_-&quot;€&quot;\ * &quot;-&quot;_-;_-@_-"/>
  </numFmts>
  <fonts count="26">
    <font>
      <sz val="11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0"/>
      <name val="Arial"/>
      <family val="2"/>
    </font>
    <font>
      <b/>
      <i/>
      <sz val="10"/>
      <color indexed="63"/>
      <name val="Arial MT"/>
    </font>
    <font>
      <b/>
      <sz val="10"/>
      <color indexed="63"/>
      <name val="Brush Dom Regular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color indexed="63"/>
      <name val="Arial MT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color indexed="63"/>
      <name val="Arial MT"/>
    </font>
    <font>
      <sz val="10"/>
      <color indexed="63"/>
      <name val="Arial MT"/>
    </font>
    <font>
      <vertAlign val="superscript"/>
      <sz val="8"/>
      <name val="Arial"/>
      <family val="2"/>
    </font>
    <font>
      <b/>
      <i/>
      <sz val="10"/>
      <color indexed="63"/>
      <name val="Brush Dom Regula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63"/>
      <name val="Arial MT"/>
    </font>
    <font>
      <sz val="10"/>
      <name val="Arial"/>
    </font>
    <font>
      <b/>
      <sz val="12"/>
      <color indexed="63"/>
      <name val="Arial MT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/>
    <xf numFmtId="0" fontId="25" fillId="0" borderId="0" applyNumberFormat="0" applyFill="0" applyBorder="0" applyAlignment="0" applyProtection="0"/>
  </cellStyleXfs>
  <cellXfs count="266">
    <xf numFmtId="0" fontId="0" fillId="0" borderId="0" xfId="0"/>
    <xf numFmtId="164" fontId="1" fillId="0" borderId="0" xfId="0" applyNumberFormat="1" applyFont="1" applyBorder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 applyBorder="1"/>
    <xf numFmtId="165" fontId="8" fillId="0" borderId="0" xfId="0" applyNumberFormat="1" applyFont="1" applyBorder="1"/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164" fontId="10" fillId="0" borderId="0" xfId="0" applyNumberFormat="1" applyFont="1" applyBorder="1" applyAlignment="1" applyProtection="1">
      <alignment horizontal="left"/>
    </xf>
    <xf numFmtId="0" fontId="11" fillId="0" borderId="0" xfId="0" applyFont="1"/>
    <xf numFmtId="2" fontId="11" fillId="0" borderId="0" xfId="0" applyNumberFormat="1" applyFont="1" applyProtection="1">
      <protection locked="0"/>
    </xf>
    <xf numFmtId="165" fontId="11" fillId="0" borderId="0" xfId="0" applyNumberFormat="1" applyFont="1"/>
    <xf numFmtId="166" fontId="11" fillId="0" borderId="0" xfId="0" applyNumberFormat="1" applyFont="1"/>
    <xf numFmtId="0" fontId="11" fillId="0" borderId="1" xfId="0" applyFont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/>
    <xf numFmtId="0" fontId="7" fillId="0" borderId="3" xfId="0" applyFont="1" applyBorder="1"/>
    <xf numFmtId="0" fontId="12" fillId="0" borderId="4" xfId="0" applyFont="1" applyBorder="1" applyAlignment="1">
      <alignment vertical="top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165" fontId="7" fillId="2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vertical="top"/>
    </xf>
    <xf numFmtId="165" fontId="12" fillId="0" borderId="0" xfId="0" applyNumberFormat="1" applyFont="1"/>
    <xf numFmtId="0" fontId="7" fillId="0" borderId="4" xfId="0" applyFont="1" applyBorder="1" applyAlignment="1">
      <alignment horizontal="left"/>
    </xf>
    <xf numFmtId="0" fontId="7" fillId="0" borderId="0" xfId="0" applyFont="1" applyBorder="1"/>
    <xf numFmtId="165" fontId="7" fillId="2" borderId="0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165" fontId="7" fillId="0" borderId="5" xfId="0" applyNumberFormat="1" applyFont="1" applyBorder="1"/>
    <xf numFmtId="16" fontId="7" fillId="0" borderId="4" xfId="0" applyNumberFormat="1" applyFont="1" applyBorder="1" applyAlignment="1">
      <alignment horizontal="left"/>
    </xf>
    <xf numFmtId="0" fontId="7" fillId="0" borderId="0" xfId="0" applyFont="1" applyFill="1" applyBorder="1"/>
    <xf numFmtId="1" fontId="7" fillId="2" borderId="0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165" fontId="7" fillId="0" borderId="5" xfId="0" applyNumberFormat="1" applyFont="1" applyFill="1" applyBorder="1"/>
    <xf numFmtId="9" fontId="7" fillId="0" borderId="0" xfId="0" applyNumberFormat="1" applyFont="1" applyBorder="1" applyProtection="1"/>
    <xf numFmtId="0" fontId="7" fillId="0" borderId="4" xfId="0" applyFont="1" applyBorder="1"/>
    <xf numFmtId="0" fontId="7" fillId="0" borderId="0" xfId="0" applyFont="1" applyAlignment="1">
      <alignment horizontal="left"/>
    </xf>
    <xf numFmtId="1" fontId="7" fillId="0" borderId="0" xfId="0" applyNumberFormat="1" applyFont="1"/>
    <xf numFmtId="166" fontId="7" fillId="0" borderId="0" xfId="0" applyNumberFormat="1" applyFont="1" applyProtection="1">
      <protection locked="0"/>
    </xf>
    <xf numFmtId="166" fontId="7" fillId="0" borderId="5" xfId="0" applyNumberFormat="1" applyFont="1" applyBorder="1"/>
    <xf numFmtId="165" fontId="11" fillId="0" borderId="6" xfId="0" applyNumberFormat="1" applyFont="1" applyBorder="1"/>
    <xf numFmtId="0" fontId="7" fillId="0" borderId="7" xfId="0" applyFont="1" applyBorder="1"/>
    <xf numFmtId="0" fontId="11" fillId="0" borderId="1" xfId="0" applyFont="1" applyBorder="1" applyAlignment="1" applyProtection="1">
      <alignment horizontal="left"/>
    </xf>
    <xf numFmtId="0" fontId="11" fillId="0" borderId="2" xfId="0" applyFont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11" fillId="0" borderId="4" xfId="0" applyFont="1" applyBorder="1" applyAlignment="1" applyProtection="1">
      <alignment horizontal="left"/>
    </xf>
    <xf numFmtId="0" fontId="13" fillId="0" borderId="0" xfId="0" applyFont="1" applyProtection="1"/>
    <xf numFmtId="0" fontId="11" fillId="0" borderId="0" xfId="0" applyFont="1" applyProtection="1"/>
    <xf numFmtId="0" fontId="7" fillId="0" borderId="0" xfId="0" applyFont="1" applyProtection="1"/>
    <xf numFmtId="0" fontId="7" fillId="0" borderId="5" xfId="0" applyFont="1" applyBorder="1" applyProtection="1"/>
    <xf numFmtId="0" fontId="7" fillId="0" borderId="4" xfId="0" applyFont="1" applyFill="1" applyBorder="1" applyAlignment="1" applyProtection="1">
      <alignment horizontal="left"/>
    </xf>
    <xf numFmtId="0" fontId="7" fillId="0" borderId="0" xfId="0" applyFont="1" applyFill="1" applyProtection="1"/>
    <xf numFmtId="165" fontId="7" fillId="2" borderId="0" xfId="0" applyNumberFormat="1" applyFont="1" applyFill="1" applyProtection="1">
      <protection locked="0"/>
    </xf>
    <xf numFmtId="0" fontId="7" fillId="0" borderId="0" xfId="0" applyFont="1" applyFill="1"/>
    <xf numFmtId="0" fontId="7" fillId="0" borderId="4" xfId="0" applyFont="1" applyBorder="1" applyAlignment="1" applyProtection="1">
      <alignment horizontal="left"/>
    </xf>
    <xf numFmtId="165" fontId="7" fillId="0" borderId="0" xfId="0" applyNumberFormat="1" applyFont="1" applyFill="1" applyProtection="1">
      <protection locked="0"/>
    </xf>
    <xf numFmtId="165" fontId="7" fillId="0" borderId="5" xfId="0" applyNumberFormat="1" applyFont="1" applyBorder="1" applyProtection="1"/>
    <xf numFmtId="166" fontId="7" fillId="0" borderId="0" xfId="0" applyNumberFormat="1" applyFont="1"/>
    <xf numFmtId="165" fontId="11" fillId="0" borderId="8" xfId="0" applyNumberFormat="1" applyFont="1" applyBorder="1"/>
    <xf numFmtId="0" fontId="14" fillId="0" borderId="0" xfId="0" applyFont="1" applyBorder="1"/>
    <xf numFmtId="0" fontId="2" fillId="0" borderId="0" xfId="0" applyFont="1" applyBorder="1" applyAlignment="1">
      <alignment horizontal="center"/>
    </xf>
    <xf numFmtId="166" fontId="3" fillId="0" borderId="0" xfId="0" applyNumberFormat="1" applyFont="1" applyBorder="1" applyProtection="1"/>
    <xf numFmtId="166" fontId="15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/>
    <xf numFmtId="167" fontId="2" fillId="0" borderId="0" xfId="0" applyNumberFormat="1" applyFont="1" applyBorder="1"/>
    <xf numFmtId="164" fontId="14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7" fontId="15" fillId="0" borderId="0" xfId="0" applyNumberFormat="1" applyFont="1" applyBorder="1" applyAlignment="1" applyProtection="1">
      <alignment horizontal="left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6" fontId="11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/>
    <xf numFmtId="1" fontId="11" fillId="0" borderId="2" xfId="0" applyNumberFormat="1" applyFont="1" applyBorder="1"/>
    <xf numFmtId="167" fontId="7" fillId="0" borderId="3" xfId="0" applyNumberFormat="1" applyFont="1" applyBorder="1"/>
    <xf numFmtId="1" fontId="7" fillId="0" borderId="0" xfId="0" applyNumberFormat="1" applyFont="1" applyBorder="1"/>
    <xf numFmtId="165" fontId="7" fillId="0" borderId="0" xfId="0" applyNumberFormat="1" applyFont="1" applyBorder="1"/>
    <xf numFmtId="165" fontId="7" fillId="0" borderId="0" xfId="0" applyNumberFormat="1" applyFont="1" applyBorder="1" applyAlignment="1" applyProtection="1">
      <alignment horizontal="right"/>
      <protection locked="0"/>
    </xf>
    <xf numFmtId="165" fontId="7" fillId="0" borderId="0" xfId="0" applyNumberFormat="1" applyFont="1" applyBorder="1" applyProtection="1"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/>
    <xf numFmtId="0" fontId="11" fillId="0" borderId="0" xfId="0" applyFont="1" applyBorder="1"/>
    <xf numFmtId="44" fontId="11" fillId="0" borderId="6" xfId="0" applyNumberFormat="1" applyFont="1" applyBorder="1"/>
    <xf numFmtId="165" fontId="7" fillId="0" borderId="2" xfId="0" applyNumberFormat="1" applyFont="1" applyBorder="1" applyProtection="1">
      <protection locked="0"/>
    </xf>
    <xf numFmtId="165" fontId="7" fillId="0" borderId="2" xfId="0" applyNumberFormat="1" applyFont="1" applyBorder="1" applyAlignment="1" applyProtection="1">
      <alignment horizontal="right"/>
      <protection locked="0"/>
    </xf>
    <xf numFmtId="165" fontId="7" fillId="0" borderId="3" xfId="0" applyNumberFormat="1" applyFont="1" applyBorder="1"/>
    <xf numFmtId="165" fontId="7" fillId="0" borderId="0" xfId="0" applyNumberFormat="1" applyFont="1" applyFill="1" applyBorder="1" applyProtection="1">
      <protection locked="0"/>
    </xf>
    <xf numFmtId="166" fontId="11" fillId="0" borderId="0" xfId="0" applyNumberFormat="1" applyFont="1" applyBorder="1"/>
    <xf numFmtId="0" fontId="7" fillId="0" borderId="0" xfId="0" quotePrefix="1" applyFont="1"/>
    <xf numFmtId="165" fontId="11" fillId="0" borderId="5" xfId="0" applyNumberFormat="1" applyFont="1" applyBorder="1"/>
    <xf numFmtId="0" fontId="11" fillId="0" borderId="2" xfId="0" applyFont="1" applyFill="1" applyBorder="1"/>
    <xf numFmtId="165" fontId="11" fillId="0" borderId="3" xfId="0" applyNumberFormat="1" applyFont="1" applyBorder="1"/>
    <xf numFmtId="0" fontId="13" fillId="0" borderId="0" xfId="0" applyFont="1" applyBorder="1"/>
    <xf numFmtId="168" fontId="11" fillId="0" borderId="0" xfId="0" applyNumberFormat="1" applyFont="1" applyBorder="1"/>
    <xf numFmtId="167" fontId="11" fillId="0" borderId="5" xfId="0" applyNumberFormat="1" applyFont="1" applyBorder="1"/>
    <xf numFmtId="0" fontId="7" fillId="0" borderId="5" xfId="0" applyFont="1" applyBorder="1"/>
    <xf numFmtId="0" fontId="7" fillId="0" borderId="0" xfId="0" quotePrefix="1" applyFont="1" applyBorder="1"/>
    <xf numFmtId="3" fontId="7" fillId="2" borderId="0" xfId="0" applyNumberFormat="1" applyFont="1" applyFill="1" applyBorder="1" applyProtection="1">
      <protection locked="0"/>
    </xf>
    <xf numFmtId="169" fontId="7" fillId="0" borderId="0" xfId="0" applyNumberFormat="1" applyFont="1" applyBorder="1"/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Border="1"/>
    <xf numFmtId="3" fontId="7" fillId="2" borderId="0" xfId="0" applyNumberFormat="1" applyFont="1" applyFill="1" applyBorder="1" applyAlignment="1" applyProtection="1">
      <alignment horizontal="right"/>
      <protection locked="0"/>
    </xf>
    <xf numFmtId="166" fontId="7" fillId="0" borderId="0" xfId="0" applyNumberFormat="1" applyFont="1" applyBorder="1"/>
    <xf numFmtId="166" fontId="7" fillId="0" borderId="0" xfId="0" applyNumberFormat="1" applyFont="1" applyBorder="1" applyAlignment="1">
      <alignment horizontal="right"/>
    </xf>
    <xf numFmtId="167" fontId="7" fillId="0" borderId="5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166" fontId="7" fillId="0" borderId="10" xfId="0" applyNumberFormat="1" applyFont="1" applyBorder="1"/>
    <xf numFmtId="1" fontId="7" fillId="0" borderId="10" xfId="0" applyNumberFormat="1" applyFont="1" applyBorder="1"/>
    <xf numFmtId="166" fontId="7" fillId="0" borderId="10" xfId="0" applyNumberFormat="1" applyFont="1" applyBorder="1" applyAlignment="1">
      <alignment horizontal="right"/>
    </xf>
    <xf numFmtId="167" fontId="7" fillId="0" borderId="7" xfId="0" applyNumberFormat="1" applyFont="1" applyBorder="1"/>
    <xf numFmtId="164" fontId="10" fillId="0" borderId="11" xfId="0" applyNumberFormat="1" applyFont="1" applyBorder="1" applyAlignment="1" applyProtection="1">
      <alignment horizontal="left"/>
    </xf>
    <xf numFmtId="0" fontId="7" fillId="0" borderId="12" xfId="0" applyFont="1" applyBorder="1" applyAlignment="1">
      <alignment horizontal="center"/>
    </xf>
    <xf numFmtId="166" fontId="7" fillId="0" borderId="12" xfId="0" applyNumberFormat="1" applyFont="1" applyBorder="1"/>
    <xf numFmtId="1" fontId="7" fillId="0" borderId="12" xfId="0" applyNumberFormat="1" applyFont="1" applyBorder="1"/>
    <xf numFmtId="166" fontId="7" fillId="0" borderId="12" xfId="0" applyNumberFormat="1" applyFont="1" applyBorder="1" applyAlignment="1">
      <alignment horizontal="right"/>
    </xf>
    <xf numFmtId="1" fontId="11" fillId="0" borderId="12" xfId="0" applyNumberFormat="1" applyFont="1" applyBorder="1"/>
    <xf numFmtId="167" fontId="11" fillId="0" borderId="6" xfId="0" applyNumberFormat="1" applyFont="1" applyBorder="1"/>
    <xf numFmtId="44" fontId="11" fillId="0" borderId="8" xfId="0" applyNumberFormat="1" applyFont="1" applyBorder="1"/>
    <xf numFmtId="0" fontId="15" fillId="0" borderId="0" xfId="0" applyFont="1" applyBorder="1" applyAlignment="1">
      <alignment horizontal="left"/>
    </xf>
    <xf numFmtId="164" fontId="17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Protection="1">
      <protection locked="0"/>
    </xf>
    <xf numFmtId="1" fontId="11" fillId="0" borderId="0" xfId="0" applyNumberFormat="1" applyFont="1"/>
    <xf numFmtId="165" fontId="7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5" fontId="7" fillId="0" borderId="10" xfId="0" applyNumberFormat="1" applyFont="1" applyBorder="1" applyProtection="1">
      <protection locked="0"/>
    </xf>
    <xf numFmtId="165" fontId="7" fillId="0" borderId="7" xfId="0" applyNumberFormat="1" applyFont="1" applyBorder="1"/>
    <xf numFmtId="165" fontId="12" fillId="0" borderId="0" xfId="0" applyNumberFormat="1" applyFont="1" applyBorder="1"/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65" fontId="12" fillId="2" borderId="0" xfId="0" applyNumberFormat="1" applyFont="1" applyFill="1" applyBorder="1" applyProtection="1">
      <protection locked="0"/>
    </xf>
    <xf numFmtId="1" fontId="12" fillId="0" borderId="0" xfId="0" applyNumberFormat="1" applyFont="1" applyFill="1" applyBorder="1"/>
    <xf numFmtId="165" fontId="12" fillId="0" borderId="5" xfId="0" applyNumberFormat="1" applyFont="1" applyFill="1" applyBorder="1"/>
    <xf numFmtId="0" fontId="12" fillId="0" borderId="4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/>
    <xf numFmtId="165" fontId="12" fillId="0" borderId="5" xfId="0" applyNumberFormat="1" applyFont="1" applyBorder="1"/>
    <xf numFmtId="0" fontId="12" fillId="0" borderId="0" xfId="0" applyFont="1"/>
    <xf numFmtId="0" fontId="12" fillId="0" borderId="4" xfId="0" applyFont="1" applyBorder="1"/>
    <xf numFmtId="0" fontId="18" fillId="0" borderId="0" xfId="0" applyFont="1" applyBorder="1"/>
    <xf numFmtId="165" fontId="12" fillId="0" borderId="0" xfId="0" applyNumberFormat="1" applyFont="1" applyBorder="1" applyProtection="1">
      <protection locked="0"/>
    </xf>
    <xf numFmtId="165" fontId="18" fillId="0" borderId="6" xfId="0" applyNumberFormat="1" applyFont="1" applyBorder="1"/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65" fontId="12" fillId="0" borderId="2" xfId="0" applyNumberFormat="1" applyFont="1" applyBorder="1" applyProtection="1">
      <protection locked="0"/>
    </xf>
    <xf numFmtId="1" fontId="12" fillId="0" borderId="2" xfId="0" applyNumberFormat="1" applyFont="1" applyBorder="1"/>
    <xf numFmtId="165" fontId="12" fillId="0" borderId="3" xfId="0" applyNumberFormat="1" applyFont="1" applyBorder="1"/>
    <xf numFmtId="0" fontId="18" fillId="0" borderId="2" xfId="0" applyFont="1" applyBorder="1"/>
    <xf numFmtId="16" fontId="12" fillId="0" borderId="4" xfId="0" applyNumberFormat="1" applyFont="1" applyFill="1" applyBorder="1"/>
    <xf numFmtId="0" fontId="7" fillId="0" borderId="2" xfId="0" applyFont="1" applyBorder="1" applyAlignment="1">
      <alignment horizontal="left"/>
    </xf>
    <xf numFmtId="44" fontId="18" fillId="0" borderId="6" xfId="0" applyNumberFormat="1" applyFont="1" applyBorder="1"/>
    <xf numFmtId="0" fontId="12" fillId="0" borderId="2" xfId="0" applyFont="1" applyBorder="1"/>
    <xf numFmtId="165" fontId="12" fillId="0" borderId="2" xfId="0" applyNumberFormat="1" applyFont="1" applyBorder="1"/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Protection="1">
      <protection locked="0"/>
    </xf>
    <xf numFmtId="1" fontId="7" fillId="0" borderId="2" xfId="0" applyNumberFormat="1" applyFont="1" applyFill="1" applyBorder="1"/>
    <xf numFmtId="165" fontId="7" fillId="0" borderId="3" xfId="0" applyNumberFormat="1" applyFont="1" applyFill="1" applyBorder="1"/>
    <xf numFmtId="16" fontId="7" fillId="0" borderId="13" xfId="0" applyNumberFormat="1" applyFont="1" applyFill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/>
    </xf>
    <xf numFmtId="165" fontId="7" fillId="2" borderId="14" xfId="0" applyNumberFormat="1" applyFont="1" applyFill="1" applyBorder="1" applyAlignment="1" applyProtection="1">
      <alignment vertical="top"/>
      <protection locked="0"/>
    </xf>
    <xf numFmtId="1" fontId="7" fillId="0" borderId="14" xfId="0" applyNumberFormat="1" applyFont="1" applyFill="1" applyBorder="1" applyAlignment="1">
      <alignment vertical="top"/>
    </xf>
    <xf numFmtId="165" fontId="7" fillId="0" borderId="15" xfId="0" applyNumberFormat="1" applyFont="1" applyFill="1" applyBorder="1" applyAlignment="1">
      <alignment vertical="top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7" xfId="0" applyFont="1" applyFill="1" applyBorder="1" applyAlignment="1">
      <alignment horizontal="left"/>
    </xf>
    <xf numFmtId="165" fontId="7" fillId="2" borderId="17" xfId="0" applyNumberFormat="1" applyFont="1" applyFill="1" applyBorder="1" applyProtection="1">
      <protection locked="0"/>
    </xf>
    <xf numFmtId="1" fontId="7" fillId="0" borderId="17" xfId="0" applyNumberFormat="1" applyFont="1" applyFill="1" applyBorder="1"/>
    <xf numFmtId="165" fontId="7" fillId="0" borderId="18" xfId="0" applyNumberFormat="1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7" xfId="0" applyFont="1" applyFill="1" applyBorder="1" applyAlignment="1">
      <alignment horizontal="left"/>
    </xf>
    <xf numFmtId="1" fontId="7" fillId="3" borderId="17" xfId="0" applyNumberFormat="1" applyFont="1" applyFill="1" applyBorder="1"/>
    <xf numFmtId="165" fontId="7" fillId="3" borderId="18" xfId="0" applyNumberFormat="1" applyFont="1" applyFill="1" applyBorder="1"/>
    <xf numFmtId="0" fontId="7" fillId="0" borderId="19" xfId="0" applyFont="1" applyFill="1" applyBorder="1"/>
    <xf numFmtId="0" fontId="7" fillId="0" borderId="20" xfId="0" applyFont="1" applyFill="1" applyBorder="1" applyAlignment="1">
      <alignment horizontal="left"/>
    </xf>
    <xf numFmtId="165" fontId="7" fillId="2" borderId="20" xfId="0" applyNumberFormat="1" applyFont="1" applyFill="1" applyBorder="1" applyProtection="1">
      <protection locked="0"/>
    </xf>
    <xf numFmtId="1" fontId="7" fillId="0" borderId="20" xfId="0" applyNumberFormat="1" applyFont="1" applyFill="1" applyBorder="1"/>
    <xf numFmtId="165" fontId="7" fillId="0" borderId="21" xfId="0" applyNumberFormat="1" applyFont="1" applyFill="1" applyBorder="1"/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/>
    <xf numFmtId="44" fontId="7" fillId="2" borderId="0" xfId="0" applyNumberFormat="1" applyFont="1" applyFill="1" applyBorder="1" applyProtection="1">
      <protection locked="0"/>
    </xf>
    <xf numFmtId="165" fontId="11" fillId="0" borderId="0" xfId="0" applyNumberFormat="1" applyFont="1" applyBorder="1"/>
    <xf numFmtId="0" fontId="11" fillId="0" borderId="0" xfId="0" applyFont="1" applyFill="1" applyBorder="1"/>
    <xf numFmtId="165" fontId="7" fillId="0" borderId="0" xfId="0" applyNumberFormat="1" applyFont="1" applyFill="1" applyBorder="1"/>
    <xf numFmtId="165" fontId="7" fillId="0" borderId="2" xfId="0" applyNumberFormat="1" applyFont="1" applyBorder="1"/>
    <xf numFmtId="0" fontId="7" fillId="3" borderId="4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1" fontId="7" fillId="3" borderId="0" xfId="0" applyNumberFormat="1" applyFont="1" applyFill="1" applyBorder="1"/>
    <xf numFmtId="165" fontId="7" fillId="3" borderId="5" xfId="0" applyNumberFormat="1" applyFont="1" applyFill="1" applyBorder="1"/>
    <xf numFmtId="165" fontId="7" fillId="0" borderId="0" xfId="0" applyNumberFormat="1" applyFont="1" applyFill="1"/>
    <xf numFmtId="0" fontId="11" fillId="0" borderId="2" xfId="0" applyFont="1" applyBorder="1" applyAlignment="1"/>
    <xf numFmtId="0" fontId="13" fillId="0" borderId="0" xfId="0" applyFont="1" applyBorder="1" applyAlignment="1">
      <alignment vertical="top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7" fillId="0" borderId="0" xfId="0" applyNumberFormat="1" applyFont="1"/>
    <xf numFmtId="167" fontId="7" fillId="0" borderId="0" xfId="0" applyNumberFormat="1" applyFont="1"/>
    <xf numFmtId="0" fontId="11" fillId="0" borderId="0" xfId="0" applyFont="1" applyFill="1" applyBorder="1" applyAlignment="1">
      <alignment vertical="top"/>
    </xf>
    <xf numFmtId="165" fontId="11" fillId="0" borderId="6" xfId="0" applyNumberFormat="1" applyFont="1" applyFill="1" applyBorder="1"/>
    <xf numFmtId="0" fontId="11" fillId="0" borderId="0" xfId="0" applyFont="1" applyBorder="1" applyAlignment="1">
      <alignment vertical="top"/>
    </xf>
    <xf numFmtId="165" fontId="7" fillId="0" borderId="10" xfId="0" applyNumberFormat="1" applyFont="1" applyBorder="1"/>
    <xf numFmtId="164" fontId="10" fillId="0" borderId="9" xfId="0" applyNumberFormat="1" applyFont="1" applyBorder="1" applyAlignment="1" applyProtection="1">
      <alignment horizontal="left"/>
    </xf>
    <xf numFmtId="0" fontId="20" fillId="0" borderId="10" xfId="0" applyFont="1" applyBorder="1"/>
    <xf numFmtId="2" fontId="20" fillId="0" borderId="10" xfId="0" applyNumberFormat="1" applyFont="1" applyBorder="1" applyProtection="1">
      <protection locked="0"/>
    </xf>
    <xf numFmtId="0" fontId="7" fillId="0" borderId="4" xfId="0" applyFont="1" applyFill="1" applyBorder="1" applyAlignment="1">
      <alignment horizontal="left"/>
    </xf>
    <xf numFmtId="165" fontId="7" fillId="3" borderId="0" xfId="0" applyNumberFormat="1" applyFont="1" applyFill="1" applyBorder="1"/>
    <xf numFmtId="165" fontId="7" fillId="3" borderId="0" xfId="0" applyNumberFormat="1" applyFont="1" applyFill="1" applyBorder="1" applyProtection="1">
      <protection locked="0"/>
    </xf>
    <xf numFmtId="0" fontId="21" fillId="0" borderId="0" xfId="1"/>
    <xf numFmtId="0" fontId="21" fillId="0" borderId="0" xfId="1" applyBorder="1"/>
    <xf numFmtId="0" fontId="7" fillId="0" borderId="0" xfId="1" applyFont="1" applyAlignment="1">
      <alignment horizontal="left" wrapText="1"/>
    </xf>
    <xf numFmtId="0" fontId="23" fillId="0" borderId="22" xfId="1" applyFont="1" applyBorder="1"/>
    <xf numFmtId="0" fontId="21" fillId="0" borderId="22" xfId="1" applyBorder="1"/>
    <xf numFmtId="0" fontId="22" fillId="0" borderId="22" xfId="1" applyFont="1" applyBorder="1"/>
    <xf numFmtId="0" fontId="21" fillId="0" borderId="23" xfId="1" applyBorder="1"/>
    <xf numFmtId="0" fontId="21" fillId="0" borderId="24" xfId="1" applyBorder="1"/>
    <xf numFmtId="0" fontId="21" fillId="0" borderId="25" xfId="1" applyBorder="1"/>
    <xf numFmtId="0" fontId="23" fillId="0" borderId="26" xfId="1" applyFont="1" applyBorder="1"/>
    <xf numFmtId="0" fontId="9" fillId="0" borderId="0" xfId="1" applyFont="1"/>
    <xf numFmtId="0" fontId="2" fillId="0" borderId="0" xfId="1" applyFont="1"/>
    <xf numFmtId="165" fontId="2" fillId="2" borderId="0" xfId="1" applyNumberFormat="1" applyFont="1" applyFill="1"/>
    <xf numFmtId="0" fontId="22" fillId="0" borderId="0" xfId="1" applyFont="1" applyBorder="1" applyAlignment="1">
      <alignment horizontal="right"/>
    </xf>
    <xf numFmtId="0" fontId="21" fillId="0" borderId="0" xfId="1" applyProtection="1">
      <protection locked="0"/>
    </xf>
    <xf numFmtId="165" fontId="2" fillId="3" borderId="0" xfId="1" applyNumberFormat="1" applyFont="1" applyFill="1"/>
    <xf numFmtId="3" fontId="7" fillId="3" borderId="0" xfId="0" applyNumberFormat="1" applyFont="1" applyFill="1" applyBorder="1" applyProtection="1">
      <protection locked="0"/>
    </xf>
    <xf numFmtId="169" fontId="7" fillId="3" borderId="0" xfId="0" applyNumberFormat="1" applyFont="1" applyFill="1" applyBorder="1"/>
    <xf numFmtId="3" fontId="7" fillId="3" borderId="0" xfId="0" applyNumberFormat="1" applyFont="1" applyFill="1" applyBorder="1" applyAlignment="1" applyProtection="1">
      <alignment horizontal="right"/>
      <protection locked="0"/>
    </xf>
    <xf numFmtId="0" fontId="2" fillId="0" borderId="0" xfId="1" applyFont="1" applyFill="1"/>
    <xf numFmtId="0" fontId="7" fillId="3" borderId="0" xfId="0" applyFont="1" applyFill="1" applyBorder="1" applyAlignment="1" applyProtection="1">
      <alignment horizontal="center"/>
    </xf>
    <xf numFmtId="166" fontId="7" fillId="3" borderId="0" xfId="0" applyNumberFormat="1" applyFont="1" applyFill="1" applyBorder="1" applyProtection="1">
      <protection locked="0"/>
    </xf>
    <xf numFmtId="0" fontId="0" fillId="3" borderId="0" xfId="0" applyFill="1" applyBorder="1"/>
    <xf numFmtId="0" fontId="20" fillId="0" borderId="12" xfId="0" applyFont="1" applyBorder="1"/>
    <xf numFmtId="165" fontId="7" fillId="0" borderId="12" xfId="0" applyNumberFormat="1" applyFont="1" applyBorder="1"/>
    <xf numFmtId="2" fontId="20" fillId="0" borderId="12" xfId="0" applyNumberFormat="1" applyFont="1" applyBorder="1" applyProtection="1">
      <protection locked="0"/>
    </xf>
    <xf numFmtId="0" fontId="7" fillId="0" borderId="6" xfId="0" applyFont="1" applyBorder="1"/>
    <xf numFmtId="0" fontId="0" fillId="0" borderId="2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12" fillId="3" borderId="2" xfId="0" applyFont="1" applyFill="1" applyBorder="1"/>
    <xf numFmtId="0" fontId="18" fillId="0" borderId="2" xfId="0" applyFont="1" applyBorder="1" applyAlignment="1">
      <alignment horizontal="left"/>
    </xf>
    <xf numFmtId="44" fontId="9" fillId="0" borderId="0" xfId="0" applyNumberFormat="1" applyFont="1" applyBorder="1" applyProtection="1"/>
    <xf numFmtId="44" fontId="9" fillId="0" borderId="0" xfId="0" applyNumberFormat="1" applyFont="1" applyBorder="1"/>
    <xf numFmtId="44" fontId="9" fillId="0" borderId="27" xfId="0" applyNumberFormat="1" applyFont="1" applyBorder="1"/>
    <xf numFmtId="44" fontId="9" fillId="0" borderId="8" xfId="2" quotePrefix="1" applyNumberFormat="1" applyFont="1" applyBorder="1"/>
    <xf numFmtId="0" fontId="12" fillId="0" borderId="0" xfId="0" applyFont="1" applyAlignment="1">
      <alignment horizontal="right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LNProces_Int/Raamcontracten/bodemonderzoek%20en%20advies/2015/Map%2003%20voorbereiding-bestek-procedure/bestek%20compleet/Bijlage%203-2%20inschrijfsta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jst 1 veldwerk"/>
      <sheetName val="lijst 2 laboratoriumwerk"/>
      <sheetName val="lijst 3 advieswerk"/>
      <sheetName val="totaal prijsopgave"/>
    </sheetNames>
    <sheetDataSet>
      <sheetData sheetId="0">
        <row r="174">
          <cell r="G174">
            <v>0</v>
          </cell>
        </row>
      </sheetData>
      <sheetData sheetId="1">
        <row r="144">
          <cell r="J144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94" zoomScale="120" zoomScaleNormal="120" workbookViewId="0">
      <selection activeCell="E134" sqref="E134"/>
    </sheetView>
  </sheetViews>
  <sheetFormatPr defaultRowHeight="15"/>
  <cols>
    <col min="2" max="2" width="53.42578125" customWidth="1"/>
    <col min="3" max="3" width="14.42578125" customWidth="1"/>
    <col min="4" max="4" width="16.42578125" customWidth="1"/>
  </cols>
  <sheetData>
    <row r="1" spans="1:7" ht="15.75">
      <c r="A1" s="1" t="s">
        <v>382</v>
      </c>
      <c r="B1" s="2"/>
      <c r="C1" s="132"/>
      <c r="D1" s="2"/>
      <c r="E1" s="3" t="s">
        <v>1</v>
      </c>
      <c r="F1" s="2"/>
      <c r="G1" s="2"/>
    </row>
    <row r="2" spans="1:7">
      <c r="A2" s="5"/>
      <c r="B2" s="2"/>
      <c r="C2" s="132"/>
      <c r="D2" s="2"/>
      <c r="E2" s="133"/>
      <c r="F2" s="2"/>
      <c r="G2" s="2"/>
    </row>
    <row r="3" spans="1:7">
      <c r="A3" s="58" t="s">
        <v>177</v>
      </c>
      <c r="B3" s="134"/>
      <c r="C3" s="8"/>
      <c r="D3" s="10"/>
      <c r="E3" s="9"/>
      <c r="F3" s="8"/>
      <c r="G3" s="2"/>
    </row>
    <row r="4" spans="1:7">
      <c r="A4" s="7" t="s">
        <v>178</v>
      </c>
      <c r="B4" s="2"/>
      <c r="C4" s="8"/>
      <c r="D4" s="10"/>
      <c r="E4" s="9"/>
      <c r="F4" s="8"/>
      <c r="G4" s="2"/>
    </row>
    <row r="5" spans="1:7">
      <c r="A5" s="7" t="s">
        <v>383</v>
      </c>
      <c r="B5" s="2"/>
      <c r="C5" s="8"/>
      <c r="D5" s="10"/>
      <c r="E5" s="9"/>
      <c r="F5" s="8"/>
      <c r="G5" s="2"/>
    </row>
    <row r="6" spans="1:7">
      <c r="A6" s="2"/>
      <c r="B6" s="11"/>
      <c r="C6" s="8"/>
      <c r="D6" s="10"/>
      <c r="E6" s="9"/>
      <c r="F6" s="8"/>
      <c r="G6" s="2"/>
    </row>
    <row r="7" spans="1:7">
      <c r="A7" s="12" t="s">
        <v>3</v>
      </c>
      <c r="B7" s="13"/>
      <c r="C7" s="135" t="s">
        <v>4</v>
      </c>
      <c r="D7" s="136" t="s">
        <v>5</v>
      </c>
      <c r="E7" s="137" t="s">
        <v>6</v>
      </c>
      <c r="F7" s="13" t="s">
        <v>7</v>
      </c>
      <c r="G7" s="138"/>
    </row>
    <row r="8" spans="1:7">
      <c r="A8" s="7"/>
      <c r="B8" s="7"/>
      <c r="C8" s="135"/>
      <c r="D8" s="136" t="s">
        <v>8</v>
      </c>
      <c r="E8" s="137"/>
      <c r="F8" s="13"/>
      <c r="G8" s="138"/>
    </row>
    <row r="9" spans="1:7">
      <c r="A9" s="81">
        <v>1</v>
      </c>
      <c r="B9" s="18" t="s">
        <v>179</v>
      </c>
      <c r="C9" s="19"/>
      <c r="D9" s="19"/>
      <c r="E9" s="19"/>
      <c r="F9" s="20"/>
      <c r="G9" s="7"/>
    </row>
    <row r="10" spans="1:7">
      <c r="A10" s="39" t="s">
        <v>10</v>
      </c>
      <c r="B10" s="29" t="s">
        <v>180</v>
      </c>
      <c r="C10" s="139" t="s">
        <v>181</v>
      </c>
      <c r="D10" s="30">
        <v>0</v>
      </c>
      <c r="E10" s="87">
        <v>100</v>
      </c>
      <c r="F10" s="32">
        <f>D10*E10</f>
        <v>0</v>
      </c>
      <c r="G10" s="138"/>
    </row>
    <row r="11" spans="1:7">
      <c r="A11" s="39" t="s">
        <v>46</v>
      </c>
      <c r="B11" s="29" t="s">
        <v>182</v>
      </c>
      <c r="C11" s="139" t="s">
        <v>183</v>
      </c>
      <c r="D11" s="30">
        <v>0</v>
      </c>
      <c r="E11" s="87">
        <v>50</v>
      </c>
      <c r="F11" s="32">
        <f>D11*E11</f>
        <v>0</v>
      </c>
      <c r="G11" s="7"/>
    </row>
    <row r="12" spans="1:7">
      <c r="A12" s="39"/>
      <c r="B12" s="93" t="s">
        <v>43</v>
      </c>
      <c r="C12" s="139"/>
      <c r="D12" s="90"/>
      <c r="E12" s="87"/>
      <c r="F12" s="32"/>
      <c r="G12" s="94">
        <f>SUM(F10:F11)</f>
        <v>0</v>
      </c>
    </row>
    <row r="13" spans="1:7">
      <c r="A13" s="117"/>
      <c r="B13" s="118"/>
      <c r="C13" s="140"/>
      <c r="D13" s="141"/>
      <c r="E13" s="121"/>
      <c r="F13" s="142"/>
      <c r="G13" s="138"/>
    </row>
    <row r="14" spans="1:7">
      <c r="A14" s="28">
        <v>2</v>
      </c>
      <c r="B14" s="93" t="s">
        <v>184</v>
      </c>
      <c r="C14" s="139"/>
      <c r="D14" s="90"/>
      <c r="E14" s="87"/>
      <c r="F14" s="32"/>
      <c r="G14" s="143"/>
    </row>
    <row r="15" spans="1:7">
      <c r="A15" s="144" t="s">
        <v>46</v>
      </c>
      <c r="B15" s="145" t="s">
        <v>185</v>
      </c>
      <c r="C15" s="146" t="s">
        <v>181</v>
      </c>
      <c r="D15" s="147">
        <v>0</v>
      </c>
      <c r="E15" s="148">
        <v>100</v>
      </c>
      <c r="F15" s="149">
        <f>D15*E15</f>
        <v>0</v>
      </c>
      <c r="G15" s="27"/>
    </row>
    <row r="16" spans="1:7">
      <c r="A16" s="150" t="s">
        <v>48</v>
      </c>
      <c r="B16" s="151" t="s">
        <v>186</v>
      </c>
      <c r="C16" s="152" t="s">
        <v>12</v>
      </c>
      <c r="D16" s="147">
        <v>0</v>
      </c>
      <c r="E16" s="153">
        <v>100</v>
      </c>
      <c r="F16" s="154">
        <f t="shared" ref="F16:F25" si="0">D16*E16</f>
        <v>0</v>
      </c>
      <c r="G16" s="27"/>
    </row>
    <row r="17" spans="1:7">
      <c r="A17" s="150" t="s">
        <v>51</v>
      </c>
      <c r="B17" s="151" t="s">
        <v>187</v>
      </c>
      <c r="C17" s="152" t="s">
        <v>12</v>
      </c>
      <c r="D17" s="147">
        <v>0</v>
      </c>
      <c r="E17" s="153">
        <v>50</v>
      </c>
      <c r="F17" s="154">
        <f t="shared" si="0"/>
        <v>0</v>
      </c>
      <c r="G17" s="27"/>
    </row>
    <row r="18" spans="1:7">
      <c r="A18" s="150" t="s">
        <v>53</v>
      </c>
      <c r="B18" s="151" t="s">
        <v>188</v>
      </c>
      <c r="C18" s="152" t="s">
        <v>12</v>
      </c>
      <c r="D18" s="147">
        <v>0</v>
      </c>
      <c r="E18" s="153">
        <v>50</v>
      </c>
      <c r="F18" s="154">
        <f t="shared" si="0"/>
        <v>0</v>
      </c>
      <c r="G18" s="27"/>
    </row>
    <row r="19" spans="1:7">
      <c r="A19" s="150" t="s">
        <v>54</v>
      </c>
      <c r="B19" s="151" t="s">
        <v>189</v>
      </c>
      <c r="C19" s="152" t="s">
        <v>12</v>
      </c>
      <c r="D19" s="147">
        <v>0</v>
      </c>
      <c r="E19" s="153">
        <v>5</v>
      </c>
      <c r="F19" s="154">
        <f t="shared" si="0"/>
        <v>0</v>
      </c>
      <c r="G19" s="27"/>
    </row>
    <row r="20" spans="1:7">
      <c r="A20" s="150" t="s">
        <v>56</v>
      </c>
      <c r="B20" s="151" t="s">
        <v>190</v>
      </c>
      <c r="C20" s="152" t="s">
        <v>12</v>
      </c>
      <c r="D20" s="147">
        <v>0</v>
      </c>
      <c r="E20" s="153">
        <v>5</v>
      </c>
      <c r="F20" s="154">
        <f>D20*E20</f>
        <v>0</v>
      </c>
      <c r="G20" s="27"/>
    </row>
    <row r="21" spans="1:7">
      <c r="A21" s="150" t="s">
        <v>58</v>
      </c>
      <c r="B21" s="151" t="s">
        <v>191</v>
      </c>
      <c r="C21" s="152" t="s">
        <v>12</v>
      </c>
      <c r="D21" s="147">
        <v>0</v>
      </c>
      <c r="E21" s="153">
        <v>5</v>
      </c>
      <c r="F21" s="154">
        <f t="shared" si="0"/>
        <v>0</v>
      </c>
      <c r="G21" s="27"/>
    </row>
    <row r="22" spans="1:7">
      <c r="A22" s="150" t="s">
        <v>82</v>
      </c>
      <c r="B22" s="151" t="s">
        <v>192</v>
      </c>
      <c r="C22" s="152" t="s">
        <v>12</v>
      </c>
      <c r="D22" s="147">
        <v>0</v>
      </c>
      <c r="E22" s="153">
        <v>10</v>
      </c>
      <c r="F22" s="154">
        <f t="shared" si="0"/>
        <v>0</v>
      </c>
      <c r="G22" s="27"/>
    </row>
    <row r="23" spans="1:7">
      <c r="A23" s="156" t="s">
        <v>83</v>
      </c>
      <c r="B23" s="151" t="s">
        <v>194</v>
      </c>
      <c r="C23" s="152" t="s">
        <v>183</v>
      </c>
      <c r="D23" s="147">
        <v>0</v>
      </c>
      <c r="E23" s="153">
        <v>20</v>
      </c>
      <c r="F23" s="154">
        <f t="shared" si="0"/>
        <v>0</v>
      </c>
      <c r="G23" s="27"/>
    </row>
    <row r="24" spans="1:7">
      <c r="A24" s="150" t="s">
        <v>84</v>
      </c>
      <c r="B24" s="151" t="s">
        <v>193</v>
      </c>
      <c r="C24" s="152" t="s">
        <v>183</v>
      </c>
      <c r="D24" s="147">
        <v>0</v>
      </c>
      <c r="E24" s="153">
        <v>25</v>
      </c>
      <c r="F24" s="154">
        <f t="shared" si="0"/>
        <v>0</v>
      </c>
      <c r="G24" s="27"/>
    </row>
    <row r="25" spans="1:7">
      <c r="A25" s="150" t="s">
        <v>85</v>
      </c>
      <c r="B25" s="151" t="s">
        <v>325</v>
      </c>
      <c r="C25" s="152" t="s">
        <v>183</v>
      </c>
      <c r="D25" s="147">
        <v>0</v>
      </c>
      <c r="E25" s="153">
        <v>100</v>
      </c>
      <c r="F25" s="154">
        <f t="shared" si="0"/>
        <v>0</v>
      </c>
      <c r="G25" s="27"/>
    </row>
    <row r="26" spans="1:7">
      <c r="A26" s="156"/>
      <c r="B26" s="157" t="s">
        <v>43</v>
      </c>
      <c r="C26" s="152"/>
      <c r="D26" s="158"/>
      <c r="E26" s="153"/>
      <c r="F26" s="154"/>
      <c r="G26" s="94">
        <f>SUM(F15:F25)</f>
        <v>0</v>
      </c>
    </row>
    <row r="27" spans="1:7">
      <c r="A27" s="156"/>
      <c r="B27" s="151"/>
      <c r="C27" s="152"/>
      <c r="D27" s="158"/>
      <c r="E27" s="153"/>
      <c r="F27" s="154"/>
      <c r="G27" s="155"/>
    </row>
    <row r="28" spans="1:7">
      <c r="A28" s="156"/>
      <c r="B28" s="151"/>
      <c r="C28" s="152"/>
      <c r="D28" s="158"/>
      <c r="E28" s="153"/>
      <c r="F28" s="154"/>
      <c r="G28" s="155"/>
    </row>
    <row r="29" spans="1:7">
      <c r="A29" s="160">
        <v>3</v>
      </c>
      <c r="B29" s="165" t="s">
        <v>195</v>
      </c>
      <c r="C29" s="161"/>
      <c r="D29" s="162"/>
      <c r="E29" s="163"/>
      <c r="F29" s="164"/>
    </row>
    <row r="30" spans="1:7">
      <c r="A30" s="166" t="s">
        <v>91</v>
      </c>
      <c r="B30" s="145" t="s">
        <v>185</v>
      </c>
      <c r="C30" s="146" t="s">
        <v>181</v>
      </c>
      <c r="D30" s="147">
        <v>0</v>
      </c>
      <c r="E30" s="148">
        <v>100</v>
      </c>
      <c r="F30" s="149">
        <f t="shared" ref="F30:F35" si="1">D30*E30</f>
        <v>0</v>
      </c>
      <c r="G30" s="27"/>
    </row>
    <row r="31" spans="1:7">
      <c r="A31" s="156" t="s">
        <v>92</v>
      </c>
      <c r="B31" s="151" t="s">
        <v>196</v>
      </c>
      <c r="C31" s="152" t="s">
        <v>183</v>
      </c>
      <c r="D31" s="147">
        <v>0</v>
      </c>
      <c r="E31" s="153">
        <v>100</v>
      </c>
      <c r="F31" s="154">
        <f t="shared" si="1"/>
        <v>0</v>
      </c>
      <c r="G31" s="143"/>
    </row>
    <row r="32" spans="1:7">
      <c r="A32" s="156" t="s">
        <v>94</v>
      </c>
      <c r="B32" s="151" t="s">
        <v>197</v>
      </c>
      <c r="C32" s="152" t="s">
        <v>183</v>
      </c>
      <c r="D32" s="147">
        <v>0</v>
      </c>
      <c r="E32" s="153">
        <v>25</v>
      </c>
      <c r="F32" s="154">
        <f t="shared" si="1"/>
        <v>0</v>
      </c>
      <c r="G32" s="138"/>
    </row>
    <row r="33" spans="1:7">
      <c r="A33" s="156" t="s">
        <v>95</v>
      </c>
      <c r="B33" s="151" t="s">
        <v>198</v>
      </c>
      <c r="C33" s="152" t="s">
        <v>183</v>
      </c>
      <c r="D33" s="147">
        <v>0</v>
      </c>
      <c r="E33" s="153">
        <v>25</v>
      </c>
      <c r="F33" s="154">
        <f t="shared" si="1"/>
        <v>0</v>
      </c>
      <c r="G33" s="27"/>
    </row>
    <row r="34" spans="1:7">
      <c r="A34" s="156" t="s">
        <v>96</v>
      </c>
      <c r="B34" s="151" t="s">
        <v>327</v>
      </c>
      <c r="C34" s="152" t="s">
        <v>183</v>
      </c>
      <c r="D34" s="147">
        <v>0</v>
      </c>
      <c r="E34" s="153">
        <v>25</v>
      </c>
      <c r="F34" s="154">
        <f t="shared" si="1"/>
        <v>0</v>
      </c>
      <c r="G34" s="27"/>
    </row>
    <row r="35" spans="1:7">
      <c r="A35" s="156" t="s">
        <v>329</v>
      </c>
      <c r="B35" s="151" t="s">
        <v>328</v>
      </c>
      <c r="C35" s="152" t="s">
        <v>183</v>
      </c>
      <c r="D35" s="147">
        <v>0</v>
      </c>
      <c r="E35" s="153">
        <v>25</v>
      </c>
      <c r="F35" s="154">
        <f t="shared" si="1"/>
        <v>0</v>
      </c>
      <c r="G35" s="27"/>
    </row>
    <row r="36" spans="1:7">
      <c r="A36" s="156"/>
      <c r="B36" s="157" t="s">
        <v>43</v>
      </c>
      <c r="C36" s="152"/>
      <c r="D36" s="158"/>
      <c r="E36" s="153"/>
      <c r="F36" s="154"/>
      <c r="G36" s="159">
        <f>SUM(F30:F35)</f>
        <v>0</v>
      </c>
    </row>
    <row r="37" spans="1:7">
      <c r="A37" s="39"/>
      <c r="B37" s="29"/>
      <c r="C37" s="139"/>
      <c r="D37" s="90"/>
      <c r="E37" s="87"/>
      <c r="F37" s="32"/>
      <c r="G37" s="27"/>
    </row>
    <row r="38" spans="1:7">
      <c r="A38" s="81">
        <v>4</v>
      </c>
      <c r="B38" s="18" t="s">
        <v>199</v>
      </c>
      <c r="C38" s="167"/>
      <c r="D38" s="95"/>
      <c r="E38" s="84"/>
      <c r="F38" s="97"/>
    </row>
    <row r="39" spans="1:7">
      <c r="A39" s="144" t="s">
        <v>100</v>
      </c>
      <c r="B39" s="145" t="s">
        <v>185</v>
      </c>
      <c r="C39" s="146" t="s">
        <v>181</v>
      </c>
      <c r="D39" s="147">
        <v>0</v>
      </c>
      <c r="E39" s="148">
        <v>100</v>
      </c>
      <c r="F39" s="149">
        <f>D39*E39</f>
        <v>0</v>
      </c>
      <c r="G39" s="138"/>
    </row>
    <row r="40" spans="1:7">
      <c r="A40" s="150" t="s">
        <v>102</v>
      </c>
      <c r="B40" s="151" t="s">
        <v>200</v>
      </c>
      <c r="C40" s="152" t="s">
        <v>201</v>
      </c>
      <c r="D40" s="147">
        <v>0</v>
      </c>
      <c r="E40" s="153">
        <v>50</v>
      </c>
      <c r="F40" s="154">
        <f>D40*E40</f>
        <v>0</v>
      </c>
      <c r="G40" s="138"/>
    </row>
    <row r="41" spans="1:7">
      <c r="A41" s="150" t="s">
        <v>103</v>
      </c>
      <c r="B41" s="151" t="s">
        <v>202</v>
      </c>
      <c r="C41" s="152" t="s">
        <v>201</v>
      </c>
      <c r="D41" s="147">
        <v>0</v>
      </c>
      <c r="E41" s="153">
        <v>25</v>
      </c>
      <c r="F41" s="154">
        <f>D41*E41</f>
        <v>0</v>
      </c>
      <c r="G41" s="143"/>
    </row>
    <row r="42" spans="1:7">
      <c r="A42" s="156"/>
      <c r="B42" s="157" t="s">
        <v>43</v>
      </c>
      <c r="C42" s="152"/>
      <c r="D42" s="158"/>
      <c r="E42" s="153"/>
      <c r="F42" s="154"/>
      <c r="G42" s="168">
        <f>SUM(F39:F41)</f>
        <v>0</v>
      </c>
    </row>
    <row r="43" spans="1:7">
      <c r="A43" s="156"/>
      <c r="B43" s="151"/>
      <c r="C43" s="151"/>
      <c r="D43" s="143"/>
      <c r="E43" s="151"/>
      <c r="F43" s="154"/>
      <c r="G43" s="27"/>
    </row>
    <row r="44" spans="1:7">
      <c r="A44" s="160">
        <v>5</v>
      </c>
      <c r="B44" s="165" t="s">
        <v>203</v>
      </c>
      <c r="C44" s="161"/>
      <c r="D44" s="162"/>
      <c r="E44" s="163"/>
      <c r="F44" s="164"/>
    </row>
    <row r="45" spans="1:7">
      <c r="A45" s="144" t="s">
        <v>118</v>
      </c>
      <c r="B45" s="145" t="s">
        <v>375</v>
      </c>
      <c r="C45" s="146" t="s">
        <v>181</v>
      </c>
      <c r="D45" s="147">
        <v>0</v>
      </c>
      <c r="E45" s="148">
        <v>100</v>
      </c>
      <c r="F45" s="149">
        <f t="shared" ref="F45:F52" si="2">D45*E45</f>
        <v>0</v>
      </c>
      <c r="G45" s="155"/>
    </row>
    <row r="46" spans="1:7">
      <c r="A46" s="150" t="s">
        <v>119</v>
      </c>
      <c r="B46" s="151" t="s">
        <v>204</v>
      </c>
      <c r="C46" s="152" t="s">
        <v>205</v>
      </c>
      <c r="D46" s="147">
        <v>0</v>
      </c>
      <c r="E46" s="153">
        <v>100</v>
      </c>
      <c r="F46" s="154">
        <f t="shared" si="2"/>
        <v>0</v>
      </c>
      <c r="G46" s="27"/>
    </row>
    <row r="47" spans="1:7">
      <c r="A47" s="150" t="s">
        <v>121</v>
      </c>
      <c r="B47" s="151" t="s">
        <v>206</v>
      </c>
      <c r="C47" s="152" t="s">
        <v>205</v>
      </c>
      <c r="D47" s="147">
        <v>0</v>
      </c>
      <c r="E47" s="153">
        <v>100</v>
      </c>
      <c r="F47" s="154">
        <f t="shared" si="2"/>
        <v>0</v>
      </c>
      <c r="G47" s="27"/>
    </row>
    <row r="48" spans="1:7">
      <c r="A48" s="150" t="s">
        <v>122</v>
      </c>
      <c r="B48" s="151" t="s">
        <v>207</v>
      </c>
      <c r="C48" s="152" t="s">
        <v>208</v>
      </c>
      <c r="D48" s="147">
        <v>0</v>
      </c>
      <c r="E48" s="153">
        <v>100</v>
      </c>
      <c r="F48" s="154">
        <f t="shared" si="2"/>
        <v>0</v>
      </c>
      <c r="G48" s="27"/>
    </row>
    <row r="49" spans="1:7">
      <c r="A49" s="150" t="s">
        <v>123</v>
      </c>
      <c r="B49" s="151" t="s">
        <v>209</v>
      </c>
      <c r="C49" s="152" t="s">
        <v>210</v>
      </c>
      <c r="D49" s="147">
        <v>0</v>
      </c>
      <c r="E49" s="153">
        <v>50</v>
      </c>
      <c r="F49" s="154">
        <f t="shared" si="2"/>
        <v>0</v>
      </c>
      <c r="G49" s="27"/>
    </row>
    <row r="50" spans="1:7">
      <c r="A50" s="150" t="s">
        <v>125</v>
      </c>
      <c r="B50" s="151" t="s">
        <v>212</v>
      </c>
      <c r="C50" s="152" t="s">
        <v>210</v>
      </c>
      <c r="D50" s="147">
        <v>0</v>
      </c>
      <c r="E50" s="153">
        <v>50</v>
      </c>
      <c r="F50" s="154">
        <f t="shared" si="2"/>
        <v>0</v>
      </c>
      <c r="G50" s="27"/>
    </row>
    <row r="51" spans="1:7">
      <c r="A51" s="144" t="s">
        <v>126</v>
      </c>
      <c r="B51" s="145" t="s">
        <v>214</v>
      </c>
      <c r="C51" s="146" t="s">
        <v>210</v>
      </c>
      <c r="D51" s="147">
        <v>0</v>
      </c>
      <c r="E51" s="148">
        <v>1</v>
      </c>
      <c r="F51" s="154">
        <f t="shared" si="2"/>
        <v>0</v>
      </c>
      <c r="G51" s="27"/>
    </row>
    <row r="52" spans="1:7">
      <c r="A52" s="144" t="s">
        <v>128</v>
      </c>
      <c r="B52" s="155" t="s">
        <v>303</v>
      </c>
      <c r="C52" s="146" t="s">
        <v>304</v>
      </c>
      <c r="D52" s="147">
        <v>0</v>
      </c>
      <c r="E52" s="148">
        <v>50</v>
      </c>
      <c r="F52" s="154">
        <f t="shared" si="2"/>
        <v>0</v>
      </c>
      <c r="G52" s="27"/>
    </row>
    <row r="53" spans="1:7">
      <c r="A53" s="156"/>
      <c r="B53" s="157" t="s">
        <v>43</v>
      </c>
      <c r="C53" s="151"/>
      <c r="D53" s="143"/>
      <c r="E53" s="151"/>
      <c r="F53" s="154"/>
      <c r="G53" s="159">
        <f>SUM(F45:F51)</f>
        <v>0</v>
      </c>
    </row>
    <row r="54" spans="1:7">
      <c r="A54" s="156"/>
      <c r="B54" s="157"/>
      <c r="C54" s="151"/>
      <c r="D54" s="143"/>
      <c r="E54" s="151"/>
      <c r="F54" s="154"/>
      <c r="G54" s="155"/>
    </row>
    <row r="55" spans="1:7">
      <c r="A55" s="160">
        <v>6</v>
      </c>
      <c r="B55" s="165" t="s">
        <v>301</v>
      </c>
      <c r="C55" s="169"/>
      <c r="D55" s="170"/>
      <c r="E55" s="169"/>
      <c r="F55" s="164"/>
    </row>
    <row r="56" spans="1:7">
      <c r="A56" s="144" t="s">
        <v>132</v>
      </c>
      <c r="B56" s="145" t="s">
        <v>185</v>
      </c>
      <c r="C56" s="146" t="s">
        <v>181</v>
      </c>
      <c r="D56" s="147">
        <v>0</v>
      </c>
      <c r="E56" s="148">
        <v>100</v>
      </c>
      <c r="F56" s="149">
        <f>D56*E56</f>
        <v>0</v>
      </c>
      <c r="G56" s="155"/>
    </row>
    <row r="57" spans="1:7">
      <c r="A57" s="156" t="s">
        <v>134</v>
      </c>
      <c r="B57" s="151" t="s">
        <v>215</v>
      </c>
      <c r="C57" s="152" t="s">
        <v>12</v>
      </c>
      <c r="D57" s="147">
        <v>0</v>
      </c>
      <c r="E57" s="153">
        <v>50</v>
      </c>
      <c r="F57" s="154">
        <f t="shared" ref="F57:F62" si="3">D57*E57</f>
        <v>0</v>
      </c>
      <c r="G57" s="155"/>
    </row>
    <row r="58" spans="1:7">
      <c r="A58" s="156" t="s">
        <v>135</v>
      </c>
      <c r="B58" s="151" t="s">
        <v>216</v>
      </c>
      <c r="C58" s="152" t="s">
        <v>12</v>
      </c>
      <c r="D58" s="147">
        <v>0</v>
      </c>
      <c r="E58" s="153">
        <v>50</v>
      </c>
      <c r="F58" s="154">
        <f t="shared" si="3"/>
        <v>0</v>
      </c>
      <c r="G58" s="27"/>
    </row>
    <row r="59" spans="1:7">
      <c r="A59" s="156" t="s">
        <v>136</v>
      </c>
      <c r="B59" s="151" t="s">
        <v>217</v>
      </c>
      <c r="C59" s="152" t="s">
        <v>12</v>
      </c>
      <c r="D59" s="147">
        <v>0</v>
      </c>
      <c r="E59" s="153">
        <v>50</v>
      </c>
      <c r="F59" s="154">
        <f t="shared" si="3"/>
        <v>0</v>
      </c>
      <c r="G59" s="27"/>
    </row>
    <row r="60" spans="1:7">
      <c r="A60" s="156" t="s">
        <v>137</v>
      </c>
      <c r="B60" s="151" t="s">
        <v>218</v>
      </c>
      <c r="C60" s="152" t="s">
        <v>12</v>
      </c>
      <c r="D60" s="147">
        <v>0</v>
      </c>
      <c r="E60" s="153">
        <v>1</v>
      </c>
      <c r="F60" s="154">
        <f t="shared" si="3"/>
        <v>0</v>
      </c>
      <c r="G60" s="27"/>
    </row>
    <row r="61" spans="1:7">
      <c r="A61" s="156" t="s">
        <v>138</v>
      </c>
      <c r="B61" s="151" t="s">
        <v>219</v>
      </c>
      <c r="C61" s="152" t="s">
        <v>12</v>
      </c>
      <c r="D61" s="147">
        <v>0</v>
      </c>
      <c r="E61" s="153">
        <v>1</v>
      </c>
      <c r="F61" s="154">
        <f t="shared" si="3"/>
        <v>0</v>
      </c>
      <c r="G61" s="27"/>
    </row>
    <row r="62" spans="1:7">
      <c r="A62" s="156" t="s">
        <v>139</v>
      </c>
      <c r="B62" s="151" t="s">
        <v>220</v>
      </c>
      <c r="C62" s="152" t="s">
        <v>12</v>
      </c>
      <c r="D62" s="147">
        <v>0</v>
      </c>
      <c r="E62" s="153">
        <v>1</v>
      </c>
      <c r="F62" s="154">
        <f t="shared" si="3"/>
        <v>0</v>
      </c>
      <c r="G62" s="27"/>
    </row>
    <row r="63" spans="1:7">
      <c r="A63" s="156"/>
      <c r="B63" s="157" t="s">
        <v>43</v>
      </c>
      <c r="C63" s="152"/>
      <c r="D63" s="158"/>
      <c r="E63" s="153"/>
      <c r="F63" s="154"/>
      <c r="G63" s="159">
        <f>SUM(F56:F62)</f>
        <v>0</v>
      </c>
    </row>
    <row r="64" spans="1:7">
      <c r="A64" s="39"/>
      <c r="B64" s="29"/>
      <c r="C64" s="29"/>
      <c r="D64" s="88"/>
      <c r="E64" s="29"/>
      <c r="F64" s="32"/>
      <c r="G64" s="155"/>
    </row>
    <row r="65" spans="1:7">
      <c r="A65" s="171">
        <v>7</v>
      </c>
      <c r="B65" s="102" t="s">
        <v>221</v>
      </c>
      <c r="C65" s="172"/>
      <c r="D65" s="173"/>
      <c r="E65" s="174"/>
      <c r="F65" s="175"/>
    </row>
    <row r="66" spans="1:7">
      <c r="A66" s="144" t="s">
        <v>142</v>
      </c>
      <c r="B66" s="145" t="s">
        <v>376</v>
      </c>
      <c r="C66" s="146" t="s">
        <v>181</v>
      </c>
      <c r="D66" s="147">
        <v>0</v>
      </c>
      <c r="E66" s="148">
        <v>100</v>
      </c>
      <c r="F66" s="149">
        <f t="shared" ref="F66:F77" si="4">D66*E66</f>
        <v>0</v>
      </c>
      <c r="G66" s="105"/>
    </row>
    <row r="67" spans="1:7">
      <c r="A67" s="176" t="s">
        <v>144</v>
      </c>
      <c r="B67" s="177" t="s">
        <v>379</v>
      </c>
      <c r="C67" s="178" t="s">
        <v>12</v>
      </c>
      <c r="D67" s="179">
        <v>0</v>
      </c>
      <c r="E67" s="180">
        <v>10</v>
      </c>
      <c r="F67" s="181">
        <f t="shared" si="4"/>
        <v>0</v>
      </c>
      <c r="G67" s="143"/>
    </row>
    <row r="68" spans="1:7">
      <c r="A68" s="182" t="s">
        <v>147</v>
      </c>
      <c r="B68" s="183" t="s">
        <v>222</v>
      </c>
      <c r="C68" s="184" t="s">
        <v>12</v>
      </c>
      <c r="D68" s="185">
        <v>0</v>
      </c>
      <c r="E68" s="186">
        <v>25</v>
      </c>
      <c r="F68" s="187">
        <f t="shared" si="4"/>
        <v>0</v>
      </c>
      <c r="G68" s="138"/>
    </row>
    <row r="69" spans="1:7">
      <c r="A69" s="188" t="s">
        <v>149</v>
      </c>
      <c r="B69" s="189" t="s">
        <v>223</v>
      </c>
      <c r="C69" s="190" t="s">
        <v>12</v>
      </c>
      <c r="D69" s="185">
        <v>0</v>
      </c>
      <c r="E69" s="191">
        <v>75</v>
      </c>
      <c r="F69" s="192">
        <f t="shared" si="4"/>
        <v>0</v>
      </c>
      <c r="G69" s="138"/>
    </row>
    <row r="70" spans="1:7">
      <c r="A70" s="188" t="s">
        <v>312</v>
      </c>
      <c r="B70" s="189" t="s">
        <v>224</v>
      </c>
      <c r="C70" s="190" t="s">
        <v>12</v>
      </c>
      <c r="D70" s="185">
        <v>0</v>
      </c>
      <c r="E70" s="191">
        <v>50</v>
      </c>
      <c r="F70" s="192">
        <f t="shared" si="4"/>
        <v>0</v>
      </c>
      <c r="G70" s="138"/>
    </row>
    <row r="71" spans="1:7">
      <c r="A71" s="188" t="s">
        <v>211</v>
      </c>
      <c r="B71" s="189" t="s">
        <v>305</v>
      </c>
      <c r="C71" s="190" t="s">
        <v>12</v>
      </c>
      <c r="D71" s="185">
        <v>0</v>
      </c>
      <c r="E71" s="191">
        <v>1</v>
      </c>
      <c r="F71" s="192">
        <f t="shared" si="4"/>
        <v>0</v>
      </c>
      <c r="G71" s="138"/>
    </row>
    <row r="72" spans="1:7">
      <c r="A72" s="188" t="s">
        <v>213</v>
      </c>
      <c r="B72" s="189" t="s">
        <v>225</v>
      </c>
      <c r="C72" s="190" t="s">
        <v>12</v>
      </c>
      <c r="D72" s="185">
        <v>0</v>
      </c>
      <c r="E72" s="191">
        <v>1</v>
      </c>
      <c r="F72" s="192">
        <f t="shared" si="4"/>
        <v>0</v>
      </c>
      <c r="G72" s="138"/>
    </row>
    <row r="73" spans="1:7">
      <c r="A73" s="182" t="s">
        <v>302</v>
      </c>
      <c r="B73" s="183" t="s">
        <v>226</v>
      </c>
      <c r="C73" s="184" t="s">
        <v>12</v>
      </c>
      <c r="D73" s="185">
        <v>0</v>
      </c>
      <c r="E73" s="186">
        <v>1</v>
      </c>
      <c r="F73" s="187">
        <f t="shared" si="4"/>
        <v>0</v>
      </c>
      <c r="G73" s="138"/>
    </row>
    <row r="74" spans="1:7">
      <c r="A74" s="193" t="s">
        <v>313</v>
      </c>
      <c r="B74" s="183" t="s">
        <v>227</v>
      </c>
      <c r="C74" s="194" t="s">
        <v>12</v>
      </c>
      <c r="D74" s="195">
        <v>0</v>
      </c>
      <c r="E74" s="196">
        <v>1</v>
      </c>
      <c r="F74" s="197">
        <f t="shared" si="4"/>
        <v>0</v>
      </c>
      <c r="G74" s="138"/>
    </row>
    <row r="75" spans="1:7">
      <c r="A75" s="92" t="s">
        <v>314</v>
      </c>
      <c r="B75" s="34" t="s">
        <v>228</v>
      </c>
      <c r="C75" s="198" t="s">
        <v>12</v>
      </c>
      <c r="D75" s="30">
        <v>0</v>
      </c>
      <c r="E75" s="199">
        <v>1</v>
      </c>
      <c r="F75" s="37">
        <f t="shared" si="4"/>
        <v>0</v>
      </c>
      <c r="G75" s="138"/>
    </row>
    <row r="76" spans="1:7">
      <c r="A76" s="92" t="s">
        <v>315</v>
      </c>
      <c r="B76" s="34" t="s">
        <v>229</v>
      </c>
      <c r="C76" s="198" t="s">
        <v>12</v>
      </c>
      <c r="D76" s="30">
        <v>0</v>
      </c>
      <c r="E76" s="199">
        <v>5</v>
      </c>
      <c r="F76" s="37">
        <f t="shared" si="4"/>
        <v>0</v>
      </c>
      <c r="G76" s="138"/>
    </row>
    <row r="77" spans="1:7">
      <c r="A77" s="92" t="s">
        <v>316</v>
      </c>
      <c r="B77" s="34" t="s">
        <v>230</v>
      </c>
      <c r="C77" s="198" t="s">
        <v>12</v>
      </c>
      <c r="D77" s="200">
        <v>0</v>
      </c>
      <c r="E77" s="199">
        <v>50</v>
      </c>
      <c r="F77" s="37">
        <f t="shared" si="4"/>
        <v>0</v>
      </c>
      <c r="G77" s="138"/>
    </row>
    <row r="78" spans="1:7">
      <c r="A78" s="92"/>
      <c r="B78" s="202" t="s">
        <v>43</v>
      </c>
      <c r="C78" s="34"/>
      <c r="D78" s="203"/>
      <c r="E78" s="34"/>
      <c r="F78" s="37"/>
      <c r="G78" s="44">
        <f>SUM(F66:F77)</f>
        <v>0</v>
      </c>
    </row>
    <row r="79" spans="1:7">
      <c r="A79" s="39"/>
      <c r="B79" s="29"/>
      <c r="C79" s="29"/>
      <c r="D79" s="88"/>
      <c r="E79" s="29"/>
      <c r="F79" s="32"/>
      <c r="G79" s="7"/>
    </row>
    <row r="80" spans="1:7">
      <c r="A80" s="81">
        <v>8</v>
      </c>
      <c r="B80" s="18" t="s">
        <v>231</v>
      </c>
      <c r="C80" s="19"/>
      <c r="D80" s="204"/>
      <c r="E80" s="19"/>
      <c r="F80" s="97"/>
      <c r="G80" s="201"/>
    </row>
    <row r="81" spans="1:7">
      <c r="A81" s="92" t="s">
        <v>155</v>
      </c>
      <c r="B81" s="34" t="s">
        <v>185</v>
      </c>
      <c r="C81" s="198" t="s">
        <v>181</v>
      </c>
      <c r="D81" s="30">
        <v>0</v>
      </c>
      <c r="E81" s="199">
        <v>100</v>
      </c>
      <c r="F81" s="37">
        <f t="shared" ref="F81:F86" si="5">D81*E81</f>
        <v>0</v>
      </c>
    </row>
    <row r="82" spans="1:7">
      <c r="A82" s="92" t="s">
        <v>157</v>
      </c>
      <c r="B82" s="34" t="s">
        <v>234</v>
      </c>
      <c r="C82" s="198" t="s">
        <v>12</v>
      </c>
      <c r="D82" s="30">
        <v>0</v>
      </c>
      <c r="E82" s="199">
        <v>5</v>
      </c>
      <c r="F82" s="37">
        <f t="shared" si="5"/>
        <v>0</v>
      </c>
      <c r="G82" s="7"/>
    </row>
    <row r="83" spans="1:7">
      <c r="A83" s="92" t="s">
        <v>159</v>
      </c>
      <c r="B83" s="34" t="s">
        <v>236</v>
      </c>
      <c r="C83" s="198" t="s">
        <v>12</v>
      </c>
      <c r="D83" s="30">
        <v>0</v>
      </c>
      <c r="E83" s="199">
        <v>5</v>
      </c>
      <c r="F83" s="37">
        <f t="shared" si="5"/>
        <v>0</v>
      </c>
      <c r="G83" s="88"/>
    </row>
    <row r="84" spans="1:7">
      <c r="A84" s="92" t="s">
        <v>161</v>
      </c>
      <c r="B84" s="34" t="s">
        <v>238</v>
      </c>
      <c r="C84" s="198" t="s">
        <v>12</v>
      </c>
      <c r="D84" s="30">
        <v>0</v>
      </c>
      <c r="E84" s="199">
        <v>1</v>
      </c>
      <c r="F84" s="37">
        <f t="shared" si="5"/>
        <v>0</v>
      </c>
      <c r="G84" s="41"/>
    </row>
    <row r="85" spans="1:7">
      <c r="A85" s="92" t="s">
        <v>164</v>
      </c>
      <c r="B85" s="34" t="s">
        <v>239</v>
      </c>
      <c r="C85" s="198" t="s">
        <v>12</v>
      </c>
      <c r="D85" s="30">
        <v>0</v>
      </c>
      <c r="E85" s="199">
        <v>1</v>
      </c>
      <c r="F85" s="37">
        <f t="shared" si="5"/>
        <v>0</v>
      </c>
      <c r="G85" s="41"/>
    </row>
    <row r="86" spans="1:7">
      <c r="A86" s="92" t="s">
        <v>166</v>
      </c>
      <c r="B86" s="34" t="s">
        <v>240</v>
      </c>
      <c r="C86" s="198" t="s">
        <v>12</v>
      </c>
      <c r="D86" s="30">
        <v>0</v>
      </c>
      <c r="E86" s="199">
        <v>1</v>
      </c>
      <c r="F86" s="37">
        <f t="shared" si="5"/>
        <v>0</v>
      </c>
      <c r="G86" s="138"/>
    </row>
    <row r="87" spans="1:7">
      <c r="A87" s="92" t="s">
        <v>167</v>
      </c>
      <c r="B87" s="34" t="s">
        <v>306</v>
      </c>
      <c r="C87" s="198" t="s">
        <v>12</v>
      </c>
      <c r="D87" s="30">
        <v>0</v>
      </c>
      <c r="E87" s="199">
        <v>1</v>
      </c>
      <c r="F87" s="37">
        <f>D87*E87</f>
        <v>0</v>
      </c>
      <c r="G87" s="138"/>
    </row>
    <row r="88" spans="1:7">
      <c r="A88" s="39"/>
      <c r="B88" s="93" t="s">
        <v>43</v>
      </c>
      <c r="C88" s="29"/>
      <c r="D88" s="88"/>
      <c r="E88" s="29"/>
      <c r="F88" s="32"/>
      <c r="G88" s="44">
        <f>SUM(F81:F87)</f>
        <v>0</v>
      </c>
    </row>
    <row r="89" spans="1:7">
      <c r="A89" s="39"/>
      <c r="B89" s="108"/>
      <c r="C89" s="139"/>
      <c r="D89" s="90"/>
      <c r="E89" s="87"/>
      <c r="F89" s="32"/>
      <c r="G89" s="138"/>
    </row>
    <row r="90" spans="1:7">
      <c r="A90" s="81">
        <v>9</v>
      </c>
      <c r="B90" s="18" t="s">
        <v>326</v>
      </c>
      <c r="C90" s="167"/>
      <c r="D90" s="95"/>
      <c r="E90" s="84"/>
      <c r="F90" s="97"/>
      <c r="G90" s="7"/>
    </row>
    <row r="91" spans="1:7">
      <c r="A91" s="92" t="s">
        <v>170</v>
      </c>
      <c r="B91" s="34" t="s">
        <v>185</v>
      </c>
      <c r="C91" s="198" t="s">
        <v>181</v>
      </c>
      <c r="D91" s="30">
        <v>0</v>
      </c>
      <c r="E91" s="199">
        <v>100</v>
      </c>
      <c r="F91" s="37">
        <f>D91*E91</f>
        <v>0</v>
      </c>
    </row>
    <row r="92" spans="1:7">
      <c r="A92" s="39" t="s">
        <v>172</v>
      </c>
      <c r="B92" s="29" t="s">
        <v>245</v>
      </c>
      <c r="C92" s="139" t="s">
        <v>12</v>
      </c>
      <c r="D92" s="30">
        <v>0</v>
      </c>
      <c r="E92" s="87">
        <v>1</v>
      </c>
      <c r="F92" s="32">
        <f>D92*E92</f>
        <v>0</v>
      </c>
      <c r="G92" s="138"/>
    </row>
    <row r="93" spans="1:7">
      <c r="A93" s="39" t="s">
        <v>174</v>
      </c>
      <c r="B93" s="29" t="s">
        <v>247</v>
      </c>
      <c r="C93" s="139" t="s">
        <v>12</v>
      </c>
      <c r="D93" s="30">
        <v>0</v>
      </c>
      <c r="E93" s="87">
        <v>1</v>
      </c>
      <c r="F93" s="32">
        <f>D93*E93</f>
        <v>0</v>
      </c>
      <c r="G93" s="88"/>
    </row>
    <row r="94" spans="1:7">
      <c r="A94" s="205" t="s">
        <v>175</v>
      </c>
      <c r="B94" s="206" t="s">
        <v>248</v>
      </c>
      <c r="C94" s="207" t="s">
        <v>12</v>
      </c>
      <c r="D94" s="30">
        <v>0</v>
      </c>
      <c r="E94" s="208">
        <v>1</v>
      </c>
      <c r="F94" s="209">
        <f>D94*E94</f>
        <v>0</v>
      </c>
      <c r="G94" s="138"/>
    </row>
    <row r="95" spans="1:7">
      <c r="A95" s="39"/>
      <c r="B95" s="93" t="s">
        <v>43</v>
      </c>
      <c r="C95" s="29"/>
      <c r="D95" s="88"/>
      <c r="E95" s="29"/>
      <c r="F95" s="32"/>
      <c r="G95" s="44">
        <f>SUM(F91:F94)</f>
        <v>0</v>
      </c>
    </row>
    <row r="96" spans="1:7">
      <c r="A96" s="39"/>
      <c r="B96" s="29"/>
      <c r="C96" s="29"/>
      <c r="D96" s="88"/>
      <c r="E96" s="29"/>
      <c r="F96" s="32"/>
      <c r="G96" s="138"/>
    </row>
    <row r="97" spans="1:7">
      <c r="A97" s="81">
        <v>10</v>
      </c>
      <c r="B97" s="18" t="s">
        <v>249</v>
      </c>
      <c r="C97" s="167"/>
      <c r="D97" s="95"/>
      <c r="E97" s="84"/>
      <c r="F97" s="97"/>
      <c r="G97" s="138"/>
    </row>
    <row r="98" spans="1:7">
      <c r="A98" s="39" t="s">
        <v>232</v>
      </c>
      <c r="B98" s="29" t="s">
        <v>251</v>
      </c>
      <c r="C98" s="139" t="s">
        <v>252</v>
      </c>
      <c r="D98" s="30">
        <v>0</v>
      </c>
      <c r="E98" s="87">
        <v>50</v>
      </c>
      <c r="F98" s="32">
        <f>D98*E98</f>
        <v>0</v>
      </c>
      <c r="G98" s="7"/>
    </row>
    <row r="99" spans="1:7">
      <c r="A99" s="39" t="s">
        <v>233</v>
      </c>
      <c r="B99" s="29" t="s">
        <v>254</v>
      </c>
      <c r="C99" s="139" t="s">
        <v>252</v>
      </c>
      <c r="D99" s="30">
        <v>0</v>
      </c>
      <c r="E99" s="87">
        <v>50</v>
      </c>
      <c r="F99" s="32">
        <f>D99*E99</f>
        <v>0</v>
      </c>
      <c r="G99" s="7"/>
    </row>
    <row r="100" spans="1:7">
      <c r="A100" s="39" t="s">
        <v>235</v>
      </c>
      <c r="B100" s="29" t="s">
        <v>307</v>
      </c>
      <c r="C100" s="139" t="s">
        <v>252</v>
      </c>
      <c r="D100" s="30">
        <v>0</v>
      </c>
      <c r="E100" s="87">
        <v>25</v>
      </c>
      <c r="F100" s="32">
        <f>D100*E100</f>
        <v>0</v>
      </c>
      <c r="G100" s="138"/>
    </row>
    <row r="101" spans="1:7">
      <c r="A101" s="92" t="s">
        <v>237</v>
      </c>
      <c r="B101" s="34" t="s">
        <v>257</v>
      </c>
      <c r="C101" s="198" t="s">
        <v>252</v>
      </c>
      <c r="D101" s="30">
        <v>0</v>
      </c>
      <c r="E101" s="87">
        <v>50</v>
      </c>
      <c r="F101" s="32">
        <f>D101*E101</f>
        <v>0</v>
      </c>
      <c r="G101" s="7"/>
    </row>
    <row r="102" spans="1:7">
      <c r="A102" s="39"/>
      <c r="B102" s="93" t="s">
        <v>43</v>
      </c>
      <c r="C102" s="139"/>
      <c r="D102" s="90"/>
      <c r="E102" s="87"/>
      <c r="F102" s="32"/>
      <c r="G102" s="44">
        <f>SUM(F98:F101)</f>
        <v>0</v>
      </c>
    </row>
    <row r="103" spans="1:7">
      <c r="A103" s="39"/>
      <c r="B103" s="29"/>
      <c r="C103" s="29"/>
      <c r="D103" s="88"/>
      <c r="E103" s="29"/>
      <c r="F103" s="32"/>
      <c r="G103" s="138"/>
    </row>
    <row r="104" spans="1:7">
      <c r="A104" s="81">
        <v>11</v>
      </c>
      <c r="B104" s="18" t="s">
        <v>258</v>
      </c>
      <c r="C104" s="167"/>
      <c r="D104" s="95"/>
      <c r="E104" s="84"/>
      <c r="F104" s="97"/>
      <c r="G104" s="138"/>
    </row>
    <row r="105" spans="1:7">
      <c r="A105" s="39" t="s">
        <v>241</v>
      </c>
      <c r="B105" s="29" t="s">
        <v>261</v>
      </c>
      <c r="C105" s="139" t="s">
        <v>262</v>
      </c>
      <c r="D105" s="30">
        <v>0</v>
      </c>
      <c r="E105" s="87">
        <v>50</v>
      </c>
      <c r="F105" s="32">
        <f>D105*E105</f>
        <v>0</v>
      </c>
      <c r="G105" s="138"/>
    </row>
    <row r="106" spans="1:7">
      <c r="A106" s="39" t="s">
        <v>242</v>
      </c>
      <c r="B106" s="29" t="s">
        <v>265</v>
      </c>
      <c r="C106" s="139" t="s">
        <v>262</v>
      </c>
      <c r="D106" s="30">
        <v>0</v>
      </c>
      <c r="E106" s="87">
        <v>5</v>
      </c>
      <c r="F106" s="32">
        <f>D106*E106</f>
        <v>0</v>
      </c>
      <c r="G106" s="138"/>
    </row>
    <row r="107" spans="1:7">
      <c r="A107" s="39" t="s">
        <v>243</v>
      </c>
      <c r="B107" s="29" t="s">
        <v>267</v>
      </c>
      <c r="C107" s="139" t="s">
        <v>262</v>
      </c>
      <c r="D107" s="30">
        <v>0</v>
      </c>
      <c r="E107" s="87">
        <v>10</v>
      </c>
      <c r="F107" s="32">
        <f>D107*E107</f>
        <v>0</v>
      </c>
      <c r="G107" s="210"/>
    </row>
    <row r="108" spans="1:7">
      <c r="A108" s="39" t="s">
        <v>244</v>
      </c>
      <c r="B108" s="29" t="s">
        <v>308</v>
      </c>
      <c r="C108" s="139" t="s">
        <v>311</v>
      </c>
      <c r="D108" s="30">
        <v>0</v>
      </c>
      <c r="E108" s="87">
        <v>1</v>
      </c>
      <c r="F108" s="32">
        <f>D108*E108</f>
        <v>0</v>
      </c>
      <c r="G108" s="7"/>
    </row>
    <row r="109" spans="1:7">
      <c r="A109" s="39" t="s">
        <v>246</v>
      </c>
      <c r="B109" s="29" t="s">
        <v>309</v>
      </c>
      <c r="C109" s="139" t="s">
        <v>310</v>
      </c>
      <c r="D109" s="30">
        <v>0</v>
      </c>
      <c r="E109" s="87">
        <v>1</v>
      </c>
      <c r="F109" s="32">
        <f>D109*E109</f>
        <v>0</v>
      </c>
    </row>
    <row r="110" spans="1:7">
      <c r="A110" s="39"/>
      <c r="B110" s="93" t="s">
        <v>43</v>
      </c>
      <c r="C110" s="139"/>
      <c r="D110" s="90"/>
      <c r="E110" s="87"/>
      <c r="F110" s="32"/>
      <c r="G110" s="44">
        <f>SUM(F105:F109)</f>
        <v>0</v>
      </c>
    </row>
    <row r="111" spans="1:7">
      <c r="A111" s="39"/>
      <c r="B111" s="29"/>
      <c r="C111" s="29"/>
      <c r="D111" s="88"/>
      <c r="E111" s="29"/>
      <c r="F111" s="32"/>
      <c r="G111" s="138"/>
    </row>
    <row r="112" spans="1:7">
      <c r="A112" s="81">
        <v>12</v>
      </c>
      <c r="B112" s="18" t="s">
        <v>271</v>
      </c>
      <c r="C112" s="167"/>
      <c r="D112" s="95"/>
      <c r="E112" s="84"/>
      <c r="F112" s="97"/>
      <c r="G112" s="138"/>
    </row>
    <row r="113" spans="1:7">
      <c r="A113" s="28" t="s">
        <v>250</v>
      </c>
      <c r="B113" s="29" t="s">
        <v>273</v>
      </c>
      <c r="C113" s="139" t="s">
        <v>12</v>
      </c>
      <c r="D113" s="30">
        <v>0</v>
      </c>
      <c r="E113" s="87">
        <v>10</v>
      </c>
      <c r="F113" s="32">
        <f>D113*E113</f>
        <v>0</v>
      </c>
      <c r="G113" s="138"/>
    </row>
    <row r="114" spans="1:7">
      <c r="A114" s="28" t="s">
        <v>253</v>
      </c>
      <c r="B114" s="29" t="s">
        <v>274</v>
      </c>
      <c r="C114" s="139" t="s">
        <v>12</v>
      </c>
      <c r="D114" s="30">
        <v>0</v>
      </c>
      <c r="E114" s="87">
        <v>10</v>
      </c>
      <c r="F114" s="32">
        <f>D114*E114</f>
        <v>0</v>
      </c>
      <c r="G114" s="138"/>
    </row>
    <row r="115" spans="1:7">
      <c r="A115" s="28" t="s">
        <v>255</v>
      </c>
      <c r="B115" s="29" t="s">
        <v>275</v>
      </c>
      <c r="C115" s="139" t="s">
        <v>12</v>
      </c>
      <c r="D115" s="30">
        <v>0</v>
      </c>
      <c r="E115" s="87">
        <v>10</v>
      </c>
      <c r="F115" s="32">
        <f>D115*E115</f>
        <v>0</v>
      </c>
      <c r="G115" s="138"/>
    </row>
    <row r="116" spans="1:7">
      <c r="A116" s="28" t="s">
        <v>256</v>
      </c>
      <c r="B116" s="29" t="s">
        <v>276</v>
      </c>
      <c r="C116" s="139" t="s">
        <v>12</v>
      </c>
      <c r="D116" s="30">
        <v>0</v>
      </c>
      <c r="E116" s="87">
        <v>50</v>
      </c>
      <c r="F116" s="32">
        <f>D116*E116</f>
        <v>0</v>
      </c>
      <c r="G116" s="138"/>
    </row>
    <row r="117" spans="1:7">
      <c r="A117" s="39" t="s">
        <v>317</v>
      </c>
      <c r="B117" s="93" t="s">
        <v>43</v>
      </c>
      <c r="C117" s="139"/>
      <c r="D117" s="90"/>
      <c r="E117" s="87"/>
      <c r="F117" s="32"/>
      <c r="G117" s="44">
        <f>SUM(F113:F116)</f>
        <v>0</v>
      </c>
    </row>
    <row r="118" spans="1:7">
      <c r="A118" s="39"/>
      <c r="B118" s="29"/>
      <c r="C118" s="29"/>
      <c r="D118" s="88"/>
      <c r="E118" s="29"/>
      <c r="F118" s="32"/>
      <c r="G118" s="138"/>
    </row>
    <row r="119" spans="1:7">
      <c r="A119" s="81">
        <v>13</v>
      </c>
      <c r="B119" s="211" t="s">
        <v>277</v>
      </c>
      <c r="C119" s="167"/>
      <c r="D119" s="95"/>
      <c r="E119" s="84"/>
      <c r="F119" s="97"/>
      <c r="G119" s="7"/>
    </row>
    <row r="120" spans="1:7">
      <c r="A120" s="92" t="s">
        <v>259</v>
      </c>
      <c r="B120" s="34" t="s">
        <v>376</v>
      </c>
      <c r="C120" s="198" t="s">
        <v>181</v>
      </c>
      <c r="D120" s="30">
        <v>0</v>
      </c>
      <c r="E120" s="199">
        <v>100</v>
      </c>
      <c r="F120" s="37">
        <f>D120*E120</f>
        <v>0</v>
      </c>
    </row>
    <row r="121" spans="1:7">
      <c r="A121" s="7"/>
      <c r="B121" s="212" t="s">
        <v>278</v>
      </c>
      <c r="C121" s="213"/>
      <c r="D121" s="41"/>
      <c r="E121" s="7"/>
      <c r="F121" s="32"/>
      <c r="G121" s="138"/>
    </row>
    <row r="122" spans="1:7">
      <c r="A122" s="7" t="s">
        <v>260</v>
      </c>
      <c r="B122" s="23" t="s">
        <v>279</v>
      </c>
      <c r="C122" s="40" t="s">
        <v>181</v>
      </c>
      <c r="D122" s="57">
        <v>0</v>
      </c>
      <c r="E122" s="41">
        <v>100</v>
      </c>
      <c r="F122" s="32">
        <f>D122*E122</f>
        <v>0</v>
      </c>
      <c r="G122" s="138"/>
    </row>
    <row r="123" spans="1:7">
      <c r="A123" s="7" t="s">
        <v>263</v>
      </c>
      <c r="B123" s="214" t="s">
        <v>280</v>
      </c>
      <c r="C123" s="40" t="s">
        <v>181</v>
      </c>
      <c r="D123" s="57">
        <v>0</v>
      </c>
      <c r="E123" s="41">
        <v>100</v>
      </c>
      <c r="F123" s="32">
        <f>D123*E123</f>
        <v>0</v>
      </c>
      <c r="G123" s="138"/>
    </row>
    <row r="124" spans="1:7">
      <c r="A124" s="34" t="s">
        <v>264</v>
      </c>
      <c r="B124" s="214" t="s">
        <v>281</v>
      </c>
      <c r="C124" s="40" t="s">
        <v>181</v>
      </c>
      <c r="D124" s="57">
        <v>0</v>
      </c>
      <c r="E124" s="41">
        <v>50</v>
      </c>
      <c r="F124" s="32">
        <f>D124*E124</f>
        <v>0</v>
      </c>
      <c r="G124" s="138"/>
    </row>
    <row r="125" spans="1:7">
      <c r="A125" s="34" t="s">
        <v>266</v>
      </c>
      <c r="B125" s="214" t="s">
        <v>282</v>
      </c>
      <c r="C125" s="40" t="s">
        <v>283</v>
      </c>
      <c r="D125" s="57">
        <v>0</v>
      </c>
      <c r="E125" s="41">
        <v>1</v>
      </c>
      <c r="F125" s="32">
        <f>D125*E125</f>
        <v>0</v>
      </c>
      <c r="G125" s="138"/>
    </row>
    <row r="126" spans="1:7">
      <c r="A126" s="7"/>
      <c r="B126" s="215" t="s">
        <v>284</v>
      </c>
      <c r="C126" s="7"/>
      <c r="D126" s="138"/>
      <c r="E126" s="7"/>
      <c r="F126" s="32"/>
      <c r="G126" s="7"/>
    </row>
    <row r="127" spans="1:7">
      <c r="A127" s="34" t="s">
        <v>268</v>
      </c>
      <c r="B127" s="214" t="s">
        <v>285</v>
      </c>
      <c r="C127" s="40" t="s">
        <v>12</v>
      </c>
      <c r="D127" s="57">
        <v>0</v>
      </c>
      <c r="E127" s="41">
        <v>50</v>
      </c>
      <c r="F127" s="32">
        <f>D127*E127</f>
        <v>0</v>
      </c>
    </row>
    <row r="128" spans="1:7">
      <c r="A128" s="7"/>
      <c r="B128" s="212" t="s">
        <v>286</v>
      </c>
      <c r="C128" s="213"/>
      <c r="D128" s="138"/>
      <c r="E128" s="7"/>
      <c r="F128" s="32"/>
      <c r="G128" s="138"/>
    </row>
    <row r="129" spans="1:7">
      <c r="A129" s="34" t="s">
        <v>269</v>
      </c>
      <c r="B129" s="23" t="s">
        <v>287</v>
      </c>
      <c r="C129" s="40" t="s">
        <v>288</v>
      </c>
      <c r="D129" s="57">
        <v>0</v>
      </c>
      <c r="E129" s="41">
        <v>50</v>
      </c>
      <c r="F129" s="32">
        <f>D129*E129</f>
        <v>0</v>
      </c>
      <c r="G129" s="88"/>
    </row>
    <row r="130" spans="1:7">
      <c r="A130" s="214" t="s">
        <v>270</v>
      </c>
      <c r="B130" s="23" t="s">
        <v>289</v>
      </c>
      <c r="C130" s="40" t="s">
        <v>288</v>
      </c>
      <c r="D130" s="57">
        <v>0</v>
      </c>
      <c r="E130" s="41">
        <v>25</v>
      </c>
      <c r="F130" s="32">
        <f>D130*E130</f>
        <v>0</v>
      </c>
      <c r="G130" s="7"/>
    </row>
    <row r="131" spans="1:7">
      <c r="A131" s="7"/>
      <c r="B131" s="212" t="s">
        <v>290</v>
      </c>
      <c r="C131" s="213"/>
      <c r="D131" s="138"/>
      <c r="E131" s="7"/>
      <c r="F131" s="32"/>
      <c r="G131" s="7"/>
    </row>
    <row r="132" spans="1:7">
      <c r="A132" s="7" t="s">
        <v>318</v>
      </c>
      <c r="B132" s="23" t="s">
        <v>291</v>
      </c>
      <c r="C132" s="40" t="s">
        <v>183</v>
      </c>
      <c r="D132" s="57">
        <v>0</v>
      </c>
      <c r="E132" s="41">
        <v>50</v>
      </c>
      <c r="F132" s="32">
        <f>D132*E132</f>
        <v>0</v>
      </c>
      <c r="G132" s="7"/>
    </row>
    <row r="133" spans="1:7">
      <c r="A133" s="7" t="s">
        <v>319</v>
      </c>
      <c r="B133" s="23" t="s">
        <v>292</v>
      </c>
      <c r="C133" s="40" t="s">
        <v>183</v>
      </c>
      <c r="D133" s="57">
        <v>0</v>
      </c>
      <c r="E133" s="41">
        <v>50</v>
      </c>
      <c r="F133" s="32">
        <f>D133*E133</f>
        <v>0</v>
      </c>
      <c r="G133" s="7"/>
    </row>
    <row r="134" spans="1:7">
      <c r="A134" s="7" t="s">
        <v>320</v>
      </c>
      <c r="B134" s="23" t="s">
        <v>293</v>
      </c>
      <c r="C134" s="40" t="s">
        <v>183</v>
      </c>
      <c r="D134" s="57">
        <v>0</v>
      </c>
      <c r="E134" s="41">
        <v>25</v>
      </c>
      <c r="F134" s="32">
        <f>D134*E134</f>
        <v>0</v>
      </c>
      <c r="G134" s="7"/>
    </row>
    <row r="135" spans="1:7">
      <c r="A135" s="216" t="s">
        <v>321</v>
      </c>
      <c r="B135" s="23" t="s">
        <v>294</v>
      </c>
      <c r="C135" s="40" t="s">
        <v>183</v>
      </c>
      <c r="D135" s="57">
        <v>0</v>
      </c>
      <c r="E135" s="41">
        <v>10</v>
      </c>
      <c r="F135" s="32">
        <f>D135*E135</f>
        <v>0</v>
      </c>
      <c r="G135" s="7"/>
    </row>
    <row r="136" spans="1:7">
      <c r="A136" s="7"/>
      <c r="B136" s="215" t="s">
        <v>295</v>
      </c>
      <c r="C136" s="7"/>
      <c r="D136" s="138"/>
      <c r="E136" s="7"/>
      <c r="F136" s="32"/>
      <c r="G136" s="7"/>
    </row>
    <row r="137" spans="1:7">
      <c r="A137" s="7" t="s">
        <v>322</v>
      </c>
      <c r="B137" s="214" t="s">
        <v>296</v>
      </c>
      <c r="C137" s="40" t="s">
        <v>12</v>
      </c>
      <c r="D137" s="57">
        <v>0</v>
      </c>
      <c r="E137" s="41">
        <v>1</v>
      </c>
      <c r="F137" s="32">
        <f>D137*E137</f>
        <v>0</v>
      </c>
      <c r="G137" s="7"/>
    </row>
    <row r="138" spans="1:7">
      <c r="A138" s="7" t="s">
        <v>323</v>
      </c>
      <c r="B138" s="7" t="s">
        <v>297</v>
      </c>
      <c r="C138" s="40" t="s">
        <v>12</v>
      </c>
      <c r="D138" s="57">
        <v>0</v>
      </c>
      <c r="E138" s="41">
        <v>1</v>
      </c>
      <c r="F138" s="32">
        <f>D138*E138</f>
        <v>0</v>
      </c>
      <c r="G138" s="7"/>
    </row>
    <row r="139" spans="1:7">
      <c r="A139" s="7" t="s">
        <v>324</v>
      </c>
      <c r="B139" s="23" t="s">
        <v>298</v>
      </c>
      <c r="C139" s="40" t="s">
        <v>252</v>
      </c>
      <c r="D139" s="57">
        <v>0</v>
      </c>
      <c r="E139" s="41">
        <v>25</v>
      </c>
      <c r="F139" s="32">
        <f>D139*E139</f>
        <v>0</v>
      </c>
      <c r="G139" s="7"/>
    </row>
    <row r="140" spans="1:7">
      <c r="A140" s="92"/>
      <c r="B140" s="218" t="s">
        <v>43</v>
      </c>
      <c r="C140" s="198"/>
      <c r="D140" s="98"/>
      <c r="E140" s="199"/>
      <c r="F140" s="37"/>
      <c r="G140" s="219">
        <f>SUM(F120:F139)</f>
        <v>0</v>
      </c>
    </row>
    <row r="141" spans="1:7">
      <c r="A141" s="92"/>
      <c r="B141" s="218"/>
      <c r="C141" s="198"/>
      <c r="D141" s="98"/>
      <c r="E141" s="199"/>
      <c r="F141" s="37"/>
      <c r="G141" s="7"/>
    </row>
    <row r="142" spans="1:7">
      <c r="A142" s="81">
        <v>14</v>
      </c>
      <c r="B142" s="211" t="s">
        <v>299</v>
      </c>
      <c r="C142" s="167"/>
      <c r="D142" s="95"/>
      <c r="E142" s="84"/>
      <c r="F142" s="97"/>
      <c r="G142" s="7"/>
    </row>
    <row r="143" spans="1:7">
      <c r="A143" s="28" t="s">
        <v>272</v>
      </c>
      <c r="B143" s="29" t="s">
        <v>369</v>
      </c>
      <c r="C143" s="29" t="s">
        <v>37</v>
      </c>
      <c r="D143" s="35">
        <v>0</v>
      </c>
      <c r="E143" s="31"/>
      <c r="F143" s="32">
        <f ca="1">SUM($G$9:$G$148)*0.1*(D143/100)</f>
        <v>0</v>
      </c>
      <c r="G143" s="7"/>
    </row>
    <row r="144" spans="1:7">
      <c r="A144" s="39"/>
      <c r="B144" s="220" t="s">
        <v>43</v>
      </c>
      <c r="C144" s="139"/>
      <c r="D144" s="90"/>
      <c r="E144" s="87"/>
      <c r="F144" s="32"/>
      <c r="G144" s="44">
        <f ca="1">SUM(F143)</f>
        <v>0</v>
      </c>
    </row>
    <row r="145" spans="1:7">
      <c r="A145" s="117"/>
      <c r="B145" s="118"/>
      <c r="C145" s="118"/>
      <c r="D145" s="141"/>
      <c r="E145" s="221"/>
      <c r="F145" s="142"/>
      <c r="G145" s="7"/>
    </row>
    <row r="146" spans="1:7">
      <c r="A146" s="7"/>
      <c r="B146" s="222" t="s">
        <v>300</v>
      </c>
      <c r="C146" s="223"/>
      <c r="D146" s="224"/>
      <c r="E146" s="221"/>
      <c r="F146" s="45"/>
      <c r="G146" s="131">
        <f ca="1">SUM(G12:G145)</f>
        <v>0</v>
      </c>
    </row>
    <row r="147" spans="1:7">
      <c r="A147" s="7"/>
      <c r="B147" s="7"/>
      <c r="C147" s="7"/>
      <c r="D147" s="7"/>
      <c r="E147" s="7"/>
      <c r="F147" s="7"/>
      <c r="G147" s="217"/>
    </row>
    <row r="148" spans="1:7">
      <c r="A148" s="265" t="s">
        <v>377</v>
      </c>
      <c r="B148" s="34" t="s">
        <v>378</v>
      </c>
      <c r="G148" s="58"/>
    </row>
    <row r="149" spans="1:7">
      <c r="A149" s="7">
        <v>3</v>
      </c>
      <c r="B149" s="155" t="s">
        <v>380</v>
      </c>
    </row>
    <row r="150" spans="1:7">
      <c r="G150" s="138"/>
    </row>
    <row r="151" spans="1:7">
      <c r="G151" s="138"/>
    </row>
    <row r="152" spans="1:7">
      <c r="G152" s="7"/>
    </row>
    <row r="153" spans="1:7">
      <c r="G153" s="7"/>
    </row>
    <row r="155" spans="1:7">
      <c r="G155" s="7"/>
    </row>
    <row r="157" spans="1:7">
      <c r="G157" s="2"/>
    </row>
  </sheetData>
  <protectedRanges>
    <protectedRange sqref="D143" name="Bereik16"/>
    <protectedRange sqref="D120 D122:D125 D127 D129:D130 D132:D135 D137:D139" name="Bereik15"/>
    <protectedRange sqref="D113:D116" name="Bereik14"/>
    <protectedRange sqref="D105:D109" name="Bereik13"/>
    <protectedRange sqref="D98:D101" name="Bereik12"/>
    <protectedRange sqref="D91:D94" name="Bereik11"/>
    <protectedRange sqref="D81:D87" name="Bereik10"/>
    <protectedRange sqref="D66:D68 D56 D45 D73:D77" name="Bereik9"/>
    <protectedRange sqref="D57:D62" name="Bereik8"/>
    <protectedRange sqref="D46:D52" name="Bereik7"/>
    <protectedRange sqref="D39:D41" name="Bereik6"/>
    <protectedRange sqref="D11 D30:D35" name="Bereik5"/>
    <protectedRange sqref="D23" name="Bereik4"/>
    <protectedRange sqref="D15:D22 D24:D25" name="Bereik2"/>
    <protectedRange sqref="D10" name="Bereik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89" zoomScale="120" zoomScaleNormal="120" workbookViewId="0">
      <selection activeCell="E97" sqref="E97"/>
    </sheetView>
  </sheetViews>
  <sheetFormatPr defaultRowHeight="15"/>
  <cols>
    <col min="2" max="2" width="61.85546875" customWidth="1"/>
    <col min="3" max="3" width="11.7109375" customWidth="1"/>
    <col min="4" max="4" width="12.28515625" customWidth="1"/>
    <col min="5" max="5" width="9" customWidth="1"/>
    <col min="7" max="7" width="11.85546875" customWidth="1"/>
  </cols>
  <sheetData>
    <row r="1" spans="1:10" ht="15.75">
      <c r="A1" s="1" t="s">
        <v>365</v>
      </c>
      <c r="B1" s="2"/>
      <c r="C1" s="2"/>
      <c r="D1" s="2"/>
      <c r="E1" s="2"/>
      <c r="F1" s="3" t="s">
        <v>1</v>
      </c>
      <c r="G1" s="2"/>
      <c r="H1" s="2"/>
      <c r="I1" s="2"/>
      <c r="J1" s="2"/>
    </row>
    <row r="2" spans="1:10">
      <c r="A2" s="2"/>
      <c r="B2" s="64"/>
      <c r="C2" s="65"/>
      <c r="D2" s="2"/>
      <c r="E2" s="2"/>
      <c r="F2" s="66"/>
      <c r="G2" s="67"/>
      <c r="H2" s="68"/>
      <c r="I2" s="69"/>
      <c r="J2" s="2"/>
    </row>
    <row r="3" spans="1:10">
      <c r="A3" s="7" t="s">
        <v>59</v>
      </c>
      <c r="B3" s="2"/>
      <c r="C3" s="8"/>
      <c r="D3" s="10"/>
      <c r="E3" s="9"/>
      <c r="F3" s="9"/>
      <c r="G3" s="8"/>
      <c r="H3" s="2"/>
      <c r="I3" s="2"/>
      <c r="J3" s="2"/>
    </row>
    <row r="4" spans="1:10">
      <c r="A4" s="7" t="s">
        <v>374</v>
      </c>
      <c r="B4" s="70"/>
      <c r="C4" s="71"/>
      <c r="D4" s="72"/>
      <c r="E4" s="72"/>
      <c r="F4" s="72"/>
      <c r="G4" s="72"/>
      <c r="H4" s="73"/>
      <c r="I4" s="74"/>
      <c r="J4" s="2"/>
    </row>
    <row r="5" spans="1:10">
      <c r="A5" s="2"/>
      <c r="B5" s="70"/>
      <c r="C5" s="71"/>
      <c r="D5" s="72"/>
      <c r="E5" s="72"/>
      <c r="F5" s="72"/>
      <c r="G5" s="72"/>
      <c r="H5" s="73"/>
      <c r="I5" s="74"/>
      <c r="J5" s="2"/>
    </row>
    <row r="6" spans="1:10">
      <c r="A6" s="7"/>
      <c r="B6" s="12" t="s">
        <v>60</v>
      </c>
      <c r="C6" s="75" t="s">
        <v>8</v>
      </c>
      <c r="D6" s="76" t="s">
        <v>61</v>
      </c>
      <c r="E6" s="77" t="s">
        <v>62</v>
      </c>
      <c r="F6" s="78" t="s">
        <v>7</v>
      </c>
      <c r="G6" s="79" t="s">
        <v>61</v>
      </c>
      <c r="H6" s="77" t="s">
        <v>62</v>
      </c>
      <c r="I6" s="78" t="s">
        <v>7</v>
      </c>
      <c r="J6" s="7"/>
    </row>
    <row r="7" spans="1:10">
      <c r="A7" s="7"/>
      <c r="B7" s="7"/>
      <c r="C7" s="7"/>
      <c r="D7" s="80" t="s">
        <v>63</v>
      </c>
      <c r="E7" s="7"/>
      <c r="F7" s="75" t="s">
        <v>63</v>
      </c>
      <c r="G7" s="75" t="s">
        <v>64</v>
      </c>
      <c r="H7" s="7"/>
      <c r="I7" s="75" t="s">
        <v>64</v>
      </c>
      <c r="J7" s="7"/>
    </row>
    <row r="8" spans="1:10">
      <c r="A8" s="7"/>
      <c r="B8" s="7"/>
      <c r="C8" s="7"/>
      <c r="D8" s="80"/>
      <c r="E8" s="7"/>
      <c r="F8" s="79"/>
      <c r="G8" s="79" t="s">
        <v>65</v>
      </c>
      <c r="H8" s="7"/>
      <c r="I8" s="79" t="s">
        <v>65</v>
      </c>
      <c r="J8" s="7"/>
    </row>
    <row r="9" spans="1:10">
      <c r="A9" s="81">
        <v>1</v>
      </c>
      <c r="B9" s="18" t="s">
        <v>66</v>
      </c>
      <c r="C9" s="82"/>
      <c r="D9" s="83"/>
      <c r="E9" s="84"/>
      <c r="F9" s="84"/>
      <c r="G9" s="19"/>
      <c r="H9" s="85"/>
      <c r="I9" s="86"/>
      <c r="J9" s="7"/>
    </row>
    <row r="10" spans="1:10">
      <c r="A10" s="39" t="s">
        <v>10</v>
      </c>
      <c r="B10" s="29" t="s">
        <v>67</v>
      </c>
      <c r="C10" s="31" t="s">
        <v>12</v>
      </c>
      <c r="D10" s="30">
        <v>0</v>
      </c>
      <c r="E10" s="87">
        <v>100</v>
      </c>
      <c r="F10" s="88">
        <f>D10*E10</f>
        <v>0</v>
      </c>
      <c r="G10" s="89"/>
      <c r="H10" s="87"/>
      <c r="I10" s="32"/>
      <c r="J10" s="7"/>
    </row>
    <row r="11" spans="1:10">
      <c r="A11" s="39" t="s">
        <v>13</v>
      </c>
      <c r="B11" s="29" t="s">
        <v>68</v>
      </c>
      <c r="C11" s="31" t="s">
        <v>12</v>
      </c>
      <c r="D11" s="30">
        <v>0</v>
      </c>
      <c r="E11" s="87">
        <v>5</v>
      </c>
      <c r="F11" s="88">
        <f t="shared" ref="F11:F21" si="0">D11*E11</f>
        <v>0</v>
      </c>
      <c r="G11" s="89"/>
      <c r="H11" s="87"/>
      <c r="I11" s="32"/>
      <c r="J11" s="7"/>
    </row>
    <row r="12" spans="1:10">
      <c r="A12" s="39" t="s">
        <v>15</v>
      </c>
      <c r="B12" s="29" t="s">
        <v>69</v>
      </c>
      <c r="C12" s="31" t="s">
        <v>12</v>
      </c>
      <c r="D12" s="30">
        <v>0</v>
      </c>
      <c r="E12" s="87">
        <v>10</v>
      </c>
      <c r="F12" s="88">
        <f t="shared" si="0"/>
        <v>0</v>
      </c>
      <c r="G12" s="89"/>
      <c r="H12" s="87"/>
      <c r="I12" s="32"/>
      <c r="J12" s="7"/>
    </row>
    <row r="13" spans="1:10">
      <c r="A13" s="39" t="s">
        <v>17</v>
      </c>
      <c r="B13" s="29" t="s">
        <v>70</v>
      </c>
      <c r="C13" s="31" t="s">
        <v>12</v>
      </c>
      <c r="D13" s="30">
        <v>0</v>
      </c>
      <c r="E13" s="87">
        <v>5</v>
      </c>
      <c r="F13" s="88">
        <f t="shared" si="0"/>
        <v>0</v>
      </c>
      <c r="G13" s="89"/>
      <c r="H13" s="87"/>
      <c r="I13" s="32"/>
      <c r="J13" s="7"/>
    </row>
    <row r="14" spans="1:10">
      <c r="A14" s="39" t="s">
        <v>19</v>
      </c>
      <c r="B14" s="29" t="s">
        <v>71</v>
      </c>
      <c r="C14" s="31" t="s">
        <v>12</v>
      </c>
      <c r="D14" s="30">
        <v>0</v>
      </c>
      <c r="E14" s="87">
        <v>10</v>
      </c>
      <c r="F14" s="88">
        <f t="shared" si="0"/>
        <v>0</v>
      </c>
      <c r="G14" s="89"/>
      <c r="H14" s="87"/>
      <c r="I14" s="32"/>
      <c r="J14" s="7"/>
    </row>
    <row r="15" spans="1:10">
      <c r="A15" s="39" t="s">
        <v>21</v>
      </c>
      <c r="B15" s="29" t="s">
        <v>72</v>
      </c>
      <c r="C15" s="31" t="s">
        <v>12</v>
      </c>
      <c r="D15" s="30">
        <v>0</v>
      </c>
      <c r="E15" s="87">
        <v>100</v>
      </c>
      <c r="F15" s="88">
        <f t="shared" si="0"/>
        <v>0</v>
      </c>
      <c r="G15" s="89"/>
      <c r="H15" s="87"/>
      <c r="I15" s="32"/>
      <c r="J15" s="7"/>
    </row>
    <row r="16" spans="1:10">
      <c r="A16" s="39" t="s">
        <v>23</v>
      </c>
      <c r="B16" s="29" t="s">
        <v>73</v>
      </c>
      <c r="C16" s="31" t="s">
        <v>74</v>
      </c>
      <c r="D16" s="30">
        <v>0</v>
      </c>
      <c r="E16" s="87">
        <v>100</v>
      </c>
      <c r="F16" s="88">
        <f t="shared" si="0"/>
        <v>0</v>
      </c>
      <c r="G16" s="89"/>
      <c r="H16" s="87"/>
      <c r="I16" s="32"/>
      <c r="J16" s="7"/>
    </row>
    <row r="17" spans="1:10">
      <c r="A17" s="39" t="s">
        <v>25</v>
      </c>
      <c r="B17" s="29" t="s">
        <v>75</v>
      </c>
      <c r="C17" s="31" t="s">
        <v>12</v>
      </c>
      <c r="D17" s="90"/>
      <c r="E17" s="87"/>
      <c r="F17" s="88"/>
      <c r="G17" s="91"/>
      <c r="H17" s="87">
        <v>1</v>
      </c>
      <c r="I17" s="32">
        <f>G17*H17</f>
        <v>0</v>
      </c>
      <c r="J17" s="7"/>
    </row>
    <row r="18" spans="1:10">
      <c r="A18" s="39" t="s">
        <v>27</v>
      </c>
      <c r="B18" s="29" t="s">
        <v>76</v>
      </c>
      <c r="C18" s="31" t="s">
        <v>12</v>
      </c>
      <c r="D18" s="30">
        <v>0</v>
      </c>
      <c r="E18" s="87">
        <v>25</v>
      </c>
      <c r="F18" s="88">
        <f t="shared" si="0"/>
        <v>0</v>
      </c>
      <c r="G18" s="89"/>
      <c r="H18" s="87"/>
      <c r="I18" s="32"/>
      <c r="J18" s="7"/>
    </row>
    <row r="19" spans="1:10">
      <c r="A19" s="92" t="s">
        <v>29</v>
      </c>
      <c r="B19" s="34" t="s">
        <v>77</v>
      </c>
      <c r="C19" s="31" t="s">
        <v>78</v>
      </c>
      <c r="D19" s="30">
        <v>0</v>
      </c>
      <c r="E19" s="87">
        <v>25</v>
      </c>
      <c r="F19" s="88">
        <f t="shared" si="0"/>
        <v>0</v>
      </c>
      <c r="G19" s="89"/>
      <c r="H19" s="87"/>
      <c r="I19" s="32"/>
      <c r="J19" s="7"/>
    </row>
    <row r="20" spans="1:10">
      <c r="A20" s="92" t="s">
        <v>31</v>
      </c>
      <c r="B20" s="34" t="s">
        <v>330</v>
      </c>
      <c r="C20" s="31" t="s">
        <v>12</v>
      </c>
      <c r="D20" s="30">
        <v>0</v>
      </c>
      <c r="E20" s="87">
        <v>100</v>
      </c>
      <c r="F20" s="88">
        <f t="shared" si="0"/>
        <v>0</v>
      </c>
      <c r="G20" s="89"/>
      <c r="H20" s="87"/>
      <c r="I20" s="32"/>
      <c r="J20" s="7"/>
    </row>
    <row r="21" spans="1:10">
      <c r="A21" s="92" t="s">
        <v>32</v>
      </c>
      <c r="B21" s="34" t="s">
        <v>339</v>
      </c>
      <c r="C21" s="31" t="s">
        <v>12</v>
      </c>
      <c r="D21" s="30">
        <v>0</v>
      </c>
      <c r="E21" s="87">
        <v>10</v>
      </c>
      <c r="F21" s="88">
        <f t="shared" si="0"/>
        <v>0</v>
      </c>
      <c r="G21" s="89"/>
      <c r="H21" s="87"/>
      <c r="I21" s="32"/>
      <c r="J21" s="7"/>
    </row>
    <row r="22" spans="1:10">
      <c r="A22" s="39"/>
      <c r="B22" s="93" t="s">
        <v>79</v>
      </c>
      <c r="C22" s="31"/>
      <c r="D22" s="90"/>
      <c r="E22" s="87"/>
      <c r="F22" s="87"/>
      <c r="G22" s="89"/>
      <c r="H22" s="87"/>
      <c r="I22" s="32"/>
      <c r="J22" s="94">
        <f>SUM(I10:I19)+SUM(F10:F19)</f>
        <v>0</v>
      </c>
    </row>
    <row r="23" spans="1:10">
      <c r="A23" s="39"/>
      <c r="B23" s="29"/>
      <c r="C23" s="29"/>
      <c r="D23" s="88"/>
      <c r="E23" s="29"/>
      <c r="F23" s="29"/>
      <c r="G23" s="88"/>
      <c r="H23" s="29"/>
      <c r="I23" s="32"/>
      <c r="J23" s="7"/>
    </row>
    <row r="24" spans="1:10">
      <c r="A24" s="81">
        <v>2</v>
      </c>
      <c r="B24" s="18" t="s">
        <v>80</v>
      </c>
      <c r="C24" s="82"/>
      <c r="D24" s="95"/>
      <c r="E24" s="84"/>
      <c r="F24" s="84"/>
      <c r="G24" s="96"/>
      <c r="H24" s="84"/>
      <c r="I24" s="97"/>
      <c r="J24" s="7"/>
    </row>
    <row r="25" spans="1:10">
      <c r="A25" s="39" t="s">
        <v>46</v>
      </c>
      <c r="B25" s="29" t="s">
        <v>331</v>
      </c>
      <c r="C25" s="31" t="s">
        <v>12</v>
      </c>
      <c r="D25" s="30">
        <v>0</v>
      </c>
      <c r="E25" s="87">
        <v>10</v>
      </c>
      <c r="F25" s="88">
        <f>D25*E25</f>
        <v>0</v>
      </c>
      <c r="G25" s="90"/>
      <c r="H25" s="87"/>
      <c r="I25" s="32"/>
      <c r="J25" s="7"/>
    </row>
    <row r="26" spans="1:10">
      <c r="A26" s="39" t="s">
        <v>48</v>
      </c>
      <c r="B26" s="29" t="s">
        <v>81</v>
      </c>
      <c r="C26" s="31" t="s">
        <v>12</v>
      </c>
      <c r="D26" s="30">
        <v>0</v>
      </c>
      <c r="E26" s="87">
        <v>10</v>
      </c>
      <c r="F26" s="88"/>
      <c r="G26" s="30">
        <v>0</v>
      </c>
      <c r="H26" s="87">
        <v>10</v>
      </c>
      <c r="I26" s="32">
        <f>G26*H26</f>
        <v>0</v>
      </c>
      <c r="J26" s="7"/>
    </row>
    <row r="27" spans="1:10">
      <c r="A27" s="39" t="s">
        <v>51</v>
      </c>
      <c r="B27" s="29" t="s">
        <v>86</v>
      </c>
      <c r="C27" s="31" t="s">
        <v>12</v>
      </c>
      <c r="D27" s="30">
        <v>0</v>
      </c>
      <c r="E27" s="87">
        <v>25</v>
      </c>
      <c r="F27" s="88">
        <f>D27*E27</f>
        <v>0</v>
      </c>
      <c r="G27" s="98"/>
      <c r="H27" s="87"/>
      <c r="I27" s="32"/>
      <c r="J27" s="7"/>
    </row>
    <row r="28" spans="1:10">
      <c r="A28" s="39" t="s">
        <v>53</v>
      </c>
      <c r="B28" s="29" t="s">
        <v>87</v>
      </c>
      <c r="C28" s="31" t="s">
        <v>12</v>
      </c>
      <c r="D28" s="30">
        <v>0</v>
      </c>
      <c r="E28" s="87">
        <v>10</v>
      </c>
      <c r="F28" s="88">
        <f>D28*E28</f>
        <v>0</v>
      </c>
      <c r="G28" s="30">
        <v>0</v>
      </c>
      <c r="H28" s="87">
        <v>10</v>
      </c>
      <c r="I28" s="32">
        <f>G28*H28</f>
        <v>0</v>
      </c>
      <c r="J28" s="7"/>
    </row>
    <row r="29" spans="1:10">
      <c r="A29" s="39" t="s">
        <v>54</v>
      </c>
      <c r="B29" s="29" t="s">
        <v>88</v>
      </c>
      <c r="C29" s="31" t="s">
        <v>12</v>
      </c>
      <c r="D29" s="30">
        <v>0</v>
      </c>
      <c r="E29" s="87">
        <v>10</v>
      </c>
      <c r="F29" s="88">
        <f>D29*E29</f>
        <v>0</v>
      </c>
      <c r="G29" s="30">
        <v>0</v>
      </c>
      <c r="H29" s="87">
        <v>10</v>
      </c>
      <c r="I29" s="32">
        <f>G29*H29</f>
        <v>0</v>
      </c>
      <c r="J29" s="7"/>
    </row>
    <row r="30" spans="1:10">
      <c r="A30" s="39" t="s">
        <v>56</v>
      </c>
      <c r="B30" s="29" t="s">
        <v>89</v>
      </c>
      <c r="C30" s="31" t="s">
        <v>12</v>
      </c>
      <c r="D30" s="30">
        <v>0</v>
      </c>
      <c r="E30" s="87">
        <v>10</v>
      </c>
      <c r="F30" s="88">
        <f>D30*E30</f>
        <v>0</v>
      </c>
      <c r="G30" s="30">
        <v>0</v>
      </c>
      <c r="H30" s="87">
        <v>10</v>
      </c>
      <c r="I30" s="32">
        <f>G30*H30</f>
        <v>0</v>
      </c>
      <c r="J30" s="7"/>
    </row>
    <row r="31" spans="1:10">
      <c r="A31" s="39"/>
      <c r="B31" s="93" t="s">
        <v>79</v>
      </c>
      <c r="C31" s="29"/>
      <c r="D31" s="88"/>
      <c r="E31" s="29"/>
      <c r="F31" s="29"/>
      <c r="G31" s="88"/>
      <c r="H31" s="29"/>
      <c r="I31" s="32"/>
      <c r="J31" s="94">
        <f>SUM(I25:I30)+SUM(F25:F30)</f>
        <v>0</v>
      </c>
    </row>
    <row r="32" spans="1:10">
      <c r="A32" s="39"/>
      <c r="B32" s="29"/>
      <c r="C32" s="29"/>
      <c r="D32" s="88"/>
      <c r="E32" s="29"/>
      <c r="F32" s="29"/>
      <c r="G32" s="88"/>
      <c r="H32" s="29"/>
      <c r="I32" s="32"/>
      <c r="J32" s="7"/>
    </row>
    <row r="33" spans="1:10">
      <c r="A33" s="81">
        <v>3</v>
      </c>
      <c r="B33" s="18" t="s">
        <v>90</v>
      </c>
      <c r="C33" s="82"/>
      <c r="D33" s="95"/>
      <c r="E33" s="84"/>
      <c r="F33" s="84"/>
      <c r="G33" s="96"/>
      <c r="H33" s="84"/>
      <c r="I33" s="97"/>
      <c r="J33" s="7"/>
    </row>
    <row r="34" spans="1:10">
      <c r="A34" s="28" t="s">
        <v>91</v>
      </c>
      <c r="B34" s="29" t="s">
        <v>332</v>
      </c>
      <c r="C34" s="31"/>
      <c r="D34" s="30">
        <v>0</v>
      </c>
      <c r="E34" s="87">
        <v>1</v>
      </c>
      <c r="F34" s="88"/>
      <c r="G34" s="30">
        <v>0</v>
      </c>
      <c r="H34" s="87"/>
      <c r="I34" s="32"/>
      <c r="J34" s="7"/>
    </row>
    <row r="35" spans="1:10">
      <c r="A35" s="28" t="s">
        <v>92</v>
      </c>
      <c r="B35" s="29" t="s">
        <v>93</v>
      </c>
      <c r="C35" s="31" t="s">
        <v>12</v>
      </c>
      <c r="D35" s="30">
        <v>0</v>
      </c>
      <c r="E35" s="87">
        <v>5</v>
      </c>
      <c r="F35" s="88">
        <f>D35*E35</f>
        <v>0</v>
      </c>
      <c r="G35" s="30">
        <v>0</v>
      </c>
      <c r="H35" s="87">
        <v>1</v>
      </c>
      <c r="I35" s="32">
        <f>G35*H35</f>
        <v>0</v>
      </c>
      <c r="J35" s="7"/>
    </row>
    <row r="36" spans="1:10">
      <c r="A36" s="28" t="s">
        <v>94</v>
      </c>
      <c r="B36" s="29" t="s">
        <v>334</v>
      </c>
      <c r="C36" s="31" t="s">
        <v>12</v>
      </c>
      <c r="D36" s="30">
        <v>0</v>
      </c>
      <c r="E36" s="87">
        <v>25</v>
      </c>
      <c r="F36" s="88"/>
      <c r="G36" s="87"/>
      <c r="H36" s="87"/>
      <c r="I36" s="32"/>
      <c r="J36" s="7"/>
    </row>
    <row r="37" spans="1:10">
      <c r="A37" s="28" t="s">
        <v>95</v>
      </c>
      <c r="B37" s="29" t="s">
        <v>335</v>
      </c>
      <c r="C37" s="31" t="s">
        <v>12</v>
      </c>
      <c r="D37" s="30">
        <v>0</v>
      </c>
      <c r="E37" s="199">
        <v>25</v>
      </c>
      <c r="F37" s="88">
        <f>D37*E36</f>
        <v>0</v>
      </c>
      <c r="G37" s="30">
        <v>0</v>
      </c>
      <c r="H37" s="87">
        <v>1</v>
      </c>
      <c r="I37" s="32"/>
      <c r="J37" s="7"/>
    </row>
    <row r="38" spans="1:10">
      <c r="A38" s="28" t="s">
        <v>96</v>
      </c>
      <c r="B38" s="29" t="s">
        <v>333</v>
      </c>
      <c r="C38" s="31" t="s">
        <v>12</v>
      </c>
      <c r="D38" s="30">
        <v>0</v>
      </c>
      <c r="E38" s="87">
        <v>5</v>
      </c>
      <c r="F38" s="88">
        <f>D38*E38</f>
        <v>0</v>
      </c>
      <c r="G38" s="30">
        <v>0</v>
      </c>
      <c r="H38" s="87">
        <v>5</v>
      </c>
      <c r="I38" s="32">
        <f>G38*H38</f>
        <v>0</v>
      </c>
      <c r="J38" s="7"/>
    </row>
    <row r="39" spans="1:10">
      <c r="A39" s="225" t="s">
        <v>329</v>
      </c>
      <c r="B39" s="29" t="s">
        <v>97</v>
      </c>
      <c r="C39" s="31" t="s">
        <v>98</v>
      </c>
      <c r="D39" s="30">
        <v>0</v>
      </c>
      <c r="E39" s="87">
        <v>5</v>
      </c>
      <c r="F39" s="88">
        <f>D39*E39</f>
        <v>0</v>
      </c>
      <c r="G39" s="30">
        <v>0</v>
      </c>
      <c r="H39" s="87">
        <v>5</v>
      </c>
      <c r="I39" s="32">
        <f>G39*H39</f>
        <v>0</v>
      </c>
      <c r="J39" s="7"/>
    </row>
    <row r="40" spans="1:10">
      <c r="A40" s="28"/>
      <c r="B40" s="29"/>
      <c r="C40" s="31"/>
      <c r="D40" s="90"/>
      <c r="E40" s="87"/>
      <c r="F40" s="87"/>
      <c r="G40" s="30"/>
      <c r="H40" s="87"/>
      <c r="I40" s="32"/>
      <c r="J40" s="7"/>
    </row>
    <row r="41" spans="1:10">
      <c r="A41" s="39"/>
      <c r="B41" s="93" t="s">
        <v>79</v>
      </c>
      <c r="C41" s="31"/>
      <c r="D41" s="90"/>
      <c r="E41" s="87"/>
      <c r="F41" s="87"/>
      <c r="G41" s="90"/>
      <c r="H41" s="87"/>
      <c r="I41" s="32"/>
      <c r="J41" s="94">
        <f>SUM(I34:I40)+SUM(F34:F40)</f>
        <v>0</v>
      </c>
    </row>
    <row r="42" spans="1:10">
      <c r="A42" s="39"/>
      <c r="B42" s="29"/>
      <c r="C42" s="29"/>
      <c r="D42" s="88"/>
      <c r="E42" s="29"/>
      <c r="F42" s="29"/>
      <c r="G42" s="88"/>
      <c r="H42" s="29"/>
      <c r="I42" s="32"/>
      <c r="J42" s="99"/>
    </row>
    <row r="43" spans="1:10">
      <c r="A43" s="81">
        <v>4</v>
      </c>
      <c r="B43" s="18" t="s">
        <v>99</v>
      </c>
      <c r="C43" s="82"/>
      <c r="D43" s="95"/>
      <c r="E43" s="84"/>
      <c r="F43" s="84"/>
      <c r="G43" s="96"/>
      <c r="H43" s="84"/>
      <c r="I43" s="97"/>
      <c r="J43" s="7"/>
    </row>
    <row r="44" spans="1:10">
      <c r="A44" s="39" t="s">
        <v>100</v>
      </c>
      <c r="B44" s="29" t="s">
        <v>101</v>
      </c>
      <c r="C44" s="31" t="s">
        <v>12</v>
      </c>
      <c r="D44" s="30">
        <v>0</v>
      </c>
      <c r="E44" s="87">
        <v>25</v>
      </c>
      <c r="F44" s="88">
        <f t="shared" ref="F44:F59" si="1">D44*E44</f>
        <v>0</v>
      </c>
      <c r="G44" s="30">
        <v>0</v>
      </c>
      <c r="H44" s="87">
        <v>25</v>
      </c>
      <c r="I44" s="32">
        <f t="shared" ref="I44:I59" si="2">G44*H44</f>
        <v>0</v>
      </c>
      <c r="J44" s="100"/>
    </row>
    <row r="45" spans="1:10">
      <c r="A45" s="39" t="s">
        <v>102</v>
      </c>
      <c r="B45" s="29" t="s">
        <v>337</v>
      </c>
      <c r="C45" s="31"/>
      <c r="D45" s="30">
        <v>0</v>
      </c>
      <c r="E45" s="87">
        <v>100</v>
      </c>
      <c r="F45" s="88">
        <f t="shared" si="1"/>
        <v>0</v>
      </c>
      <c r="G45" s="30">
        <v>0</v>
      </c>
      <c r="H45" s="87">
        <v>100</v>
      </c>
      <c r="I45" s="88">
        <f t="shared" si="2"/>
        <v>0</v>
      </c>
      <c r="J45" s="100"/>
    </row>
    <row r="46" spans="1:10">
      <c r="A46" s="39" t="s">
        <v>103</v>
      </c>
      <c r="B46" s="29" t="s">
        <v>105</v>
      </c>
      <c r="C46" s="31" t="s">
        <v>12</v>
      </c>
      <c r="D46" s="30">
        <v>0</v>
      </c>
      <c r="E46" s="87">
        <v>100</v>
      </c>
      <c r="F46" s="88">
        <f t="shared" si="1"/>
        <v>0</v>
      </c>
      <c r="G46" s="30">
        <v>0</v>
      </c>
      <c r="H46" s="87">
        <v>100</v>
      </c>
      <c r="I46" s="32">
        <f t="shared" si="2"/>
        <v>0</v>
      </c>
      <c r="J46" s="7"/>
    </row>
    <row r="47" spans="1:10">
      <c r="A47" s="39" t="s">
        <v>340</v>
      </c>
      <c r="B47" s="29" t="s">
        <v>107</v>
      </c>
      <c r="C47" s="31" t="s">
        <v>12</v>
      </c>
      <c r="D47" s="30">
        <v>0</v>
      </c>
      <c r="E47" s="87">
        <v>25</v>
      </c>
      <c r="F47" s="88">
        <f t="shared" si="1"/>
        <v>0</v>
      </c>
      <c r="G47" s="30">
        <v>0</v>
      </c>
      <c r="H47" s="87">
        <v>50</v>
      </c>
      <c r="I47" s="32">
        <f t="shared" si="2"/>
        <v>0</v>
      </c>
      <c r="J47" s="7"/>
    </row>
    <row r="48" spans="1:10">
      <c r="A48" s="39" t="s">
        <v>104</v>
      </c>
      <c r="B48" s="29" t="s">
        <v>109</v>
      </c>
      <c r="C48" s="31" t="s">
        <v>12</v>
      </c>
      <c r="D48" s="30">
        <v>0</v>
      </c>
      <c r="E48" s="87">
        <v>10</v>
      </c>
      <c r="F48" s="88">
        <f t="shared" si="1"/>
        <v>0</v>
      </c>
      <c r="G48" s="30">
        <v>0</v>
      </c>
      <c r="H48" s="87">
        <v>10</v>
      </c>
      <c r="I48" s="32">
        <f t="shared" si="2"/>
        <v>0</v>
      </c>
      <c r="J48" s="7"/>
    </row>
    <row r="49" spans="1:10">
      <c r="A49" s="39" t="s">
        <v>106</v>
      </c>
      <c r="B49" s="29" t="s">
        <v>111</v>
      </c>
      <c r="C49" s="31" t="s">
        <v>12</v>
      </c>
      <c r="D49" s="30">
        <v>0</v>
      </c>
      <c r="E49" s="87">
        <v>50</v>
      </c>
      <c r="F49" s="88">
        <f t="shared" si="1"/>
        <v>0</v>
      </c>
      <c r="G49" s="30">
        <v>0</v>
      </c>
      <c r="H49" s="87">
        <v>25</v>
      </c>
      <c r="I49" s="32">
        <f t="shared" si="2"/>
        <v>0</v>
      </c>
      <c r="J49" s="7"/>
    </row>
    <row r="50" spans="1:10">
      <c r="A50" s="39" t="s">
        <v>341</v>
      </c>
      <c r="B50" s="29" t="s">
        <v>112</v>
      </c>
      <c r="C50" s="31" t="s">
        <v>12</v>
      </c>
      <c r="D50" s="30">
        <v>0</v>
      </c>
      <c r="E50" s="87">
        <v>10</v>
      </c>
      <c r="F50" s="88">
        <f t="shared" si="1"/>
        <v>0</v>
      </c>
      <c r="G50" s="30">
        <v>0</v>
      </c>
      <c r="H50" s="87">
        <v>10</v>
      </c>
      <c r="I50" s="32">
        <f t="shared" si="2"/>
        <v>0</v>
      </c>
      <c r="J50" s="7"/>
    </row>
    <row r="51" spans="1:10">
      <c r="A51" s="39" t="s">
        <v>342</v>
      </c>
      <c r="B51" s="29" t="s">
        <v>113</v>
      </c>
      <c r="C51" s="31" t="s">
        <v>12</v>
      </c>
      <c r="D51" s="30">
        <v>0</v>
      </c>
      <c r="E51" s="87">
        <v>50</v>
      </c>
      <c r="F51" s="88">
        <f t="shared" si="1"/>
        <v>0</v>
      </c>
      <c r="G51" s="30">
        <v>0</v>
      </c>
      <c r="H51" s="87">
        <v>50</v>
      </c>
      <c r="I51" s="32">
        <f t="shared" si="2"/>
        <v>0</v>
      </c>
    </row>
    <row r="52" spans="1:10">
      <c r="A52" s="39" t="s">
        <v>108</v>
      </c>
      <c r="B52" s="29" t="s">
        <v>114</v>
      </c>
      <c r="C52" s="31" t="s">
        <v>12</v>
      </c>
      <c r="D52" s="30">
        <v>0</v>
      </c>
      <c r="E52" s="87">
        <v>50</v>
      </c>
      <c r="F52" s="88">
        <f t="shared" si="1"/>
        <v>0</v>
      </c>
      <c r="G52" s="30">
        <v>0</v>
      </c>
      <c r="H52" s="87">
        <v>25</v>
      </c>
      <c r="I52" s="32">
        <f t="shared" si="2"/>
        <v>0</v>
      </c>
      <c r="J52" s="16"/>
    </row>
    <row r="53" spans="1:10">
      <c r="A53" s="39" t="s">
        <v>343</v>
      </c>
      <c r="B53" s="29" t="s">
        <v>115</v>
      </c>
      <c r="C53" s="31" t="s">
        <v>12</v>
      </c>
      <c r="D53" s="30">
        <v>0</v>
      </c>
      <c r="E53" s="87">
        <v>100</v>
      </c>
      <c r="F53" s="88">
        <f t="shared" si="1"/>
        <v>0</v>
      </c>
      <c r="G53" s="30">
        <v>0</v>
      </c>
      <c r="H53" s="87">
        <v>50</v>
      </c>
      <c r="I53" s="32">
        <f t="shared" si="2"/>
        <v>0</v>
      </c>
      <c r="J53" s="16"/>
    </row>
    <row r="54" spans="1:10">
      <c r="A54" s="39" t="s">
        <v>344</v>
      </c>
      <c r="B54" s="29" t="s">
        <v>384</v>
      </c>
      <c r="C54" s="31" t="s">
        <v>12</v>
      </c>
      <c r="D54" s="30">
        <v>0</v>
      </c>
      <c r="E54" s="87">
        <v>50</v>
      </c>
      <c r="F54" s="88">
        <f t="shared" si="1"/>
        <v>0</v>
      </c>
      <c r="G54" s="90"/>
      <c r="H54" s="87"/>
      <c r="I54" s="32">
        <f t="shared" si="2"/>
        <v>0</v>
      </c>
      <c r="J54" s="16"/>
    </row>
    <row r="55" spans="1:10">
      <c r="A55" s="39" t="s">
        <v>345</v>
      </c>
      <c r="B55" s="29" t="s">
        <v>385</v>
      </c>
      <c r="C55" s="31" t="s">
        <v>12</v>
      </c>
      <c r="D55" s="30">
        <v>0</v>
      </c>
      <c r="E55" s="87">
        <v>100</v>
      </c>
      <c r="F55" s="88">
        <f t="shared" si="1"/>
        <v>0</v>
      </c>
      <c r="G55" s="90"/>
      <c r="H55" s="87"/>
      <c r="I55" s="32">
        <f t="shared" si="2"/>
        <v>0</v>
      </c>
      <c r="J55" s="7"/>
    </row>
    <row r="56" spans="1:10">
      <c r="A56" s="39" t="s">
        <v>346</v>
      </c>
      <c r="B56" s="29" t="s">
        <v>386</v>
      </c>
      <c r="C56" s="31" t="s">
        <v>12</v>
      </c>
      <c r="D56" s="30">
        <v>0</v>
      </c>
      <c r="E56" s="87">
        <v>100</v>
      </c>
      <c r="F56" s="88">
        <f t="shared" si="1"/>
        <v>0</v>
      </c>
      <c r="G56" s="90"/>
      <c r="H56" s="87"/>
      <c r="I56" s="32">
        <f t="shared" si="2"/>
        <v>0</v>
      </c>
      <c r="J56" s="7"/>
    </row>
    <row r="57" spans="1:10">
      <c r="A57" s="39" t="s">
        <v>347</v>
      </c>
      <c r="B57" s="29" t="s">
        <v>387</v>
      </c>
      <c r="C57" s="31" t="s">
        <v>12</v>
      </c>
      <c r="D57" s="30">
        <v>0</v>
      </c>
      <c r="E57" s="87">
        <v>100</v>
      </c>
      <c r="F57" s="88">
        <f t="shared" si="1"/>
        <v>0</v>
      </c>
      <c r="G57" s="90"/>
      <c r="H57" s="87"/>
      <c r="I57" s="32">
        <f t="shared" si="2"/>
        <v>0</v>
      </c>
      <c r="J57" s="7"/>
    </row>
    <row r="58" spans="1:10">
      <c r="A58" s="39" t="s">
        <v>348</v>
      </c>
      <c r="B58" s="29" t="s">
        <v>388</v>
      </c>
      <c r="C58" s="31" t="s">
        <v>12</v>
      </c>
      <c r="D58" s="30">
        <v>0</v>
      </c>
      <c r="E58" s="87">
        <v>100</v>
      </c>
      <c r="F58" s="88">
        <f t="shared" si="1"/>
        <v>0</v>
      </c>
      <c r="G58" s="90"/>
      <c r="H58" s="87"/>
      <c r="I58" s="32">
        <f t="shared" si="2"/>
        <v>0</v>
      </c>
      <c r="J58" s="7"/>
    </row>
    <row r="59" spans="1:10">
      <c r="A59" s="39" t="s">
        <v>110</v>
      </c>
      <c r="B59" s="29" t="s">
        <v>116</v>
      </c>
      <c r="C59" s="31" t="s">
        <v>12</v>
      </c>
      <c r="D59" s="30">
        <v>0</v>
      </c>
      <c r="E59" s="87">
        <v>10</v>
      </c>
      <c r="F59" s="88">
        <f t="shared" si="1"/>
        <v>0</v>
      </c>
      <c r="G59" s="30">
        <v>0</v>
      </c>
      <c r="H59" s="87">
        <v>1</v>
      </c>
      <c r="I59" s="32">
        <f t="shared" si="2"/>
        <v>0</v>
      </c>
      <c r="J59" s="7"/>
    </row>
    <row r="60" spans="1:10">
      <c r="A60" s="39"/>
      <c r="B60" s="93" t="s">
        <v>79</v>
      </c>
      <c r="C60" s="29"/>
      <c r="D60" s="88"/>
      <c r="E60" s="29"/>
      <c r="F60" s="29"/>
      <c r="G60" s="88"/>
      <c r="H60" s="29"/>
      <c r="I60" s="32"/>
      <c r="J60" s="94">
        <f>SUM(I44:I59)+SUM(F44:F59)</f>
        <v>0</v>
      </c>
    </row>
    <row r="61" spans="1:10">
      <c r="A61" s="39"/>
      <c r="B61" s="29"/>
      <c r="C61" s="31"/>
      <c r="D61" s="90"/>
      <c r="E61" s="87"/>
      <c r="F61" s="87"/>
      <c r="G61" s="89"/>
      <c r="H61" s="87"/>
      <c r="I61" s="101"/>
      <c r="J61" s="7"/>
    </row>
    <row r="62" spans="1:10">
      <c r="A62" s="81">
        <v>5</v>
      </c>
      <c r="B62" s="18" t="s">
        <v>117</v>
      </c>
      <c r="C62" s="82"/>
      <c r="D62" s="95"/>
      <c r="E62" s="84"/>
      <c r="F62" s="84"/>
      <c r="G62" s="96"/>
      <c r="H62" s="84"/>
      <c r="I62" s="97"/>
      <c r="J62" s="7"/>
    </row>
    <row r="63" spans="1:10">
      <c r="A63" s="39" t="s">
        <v>118</v>
      </c>
      <c r="B63" s="29" t="s">
        <v>120</v>
      </c>
      <c r="C63" s="31" t="s">
        <v>12</v>
      </c>
      <c r="D63" s="30">
        <v>0</v>
      </c>
      <c r="E63" s="87">
        <v>100</v>
      </c>
      <c r="F63" s="88">
        <f>D63*E63</f>
        <v>0</v>
      </c>
      <c r="G63" s="227"/>
      <c r="H63" s="87"/>
      <c r="I63" s="32"/>
      <c r="J63" s="7"/>
    </row>
    <row r="64" spans="1:10">
      <c r="A64" s="39" t="s">
        <v>119</v>
      </c>
      <c r="B64" s="29" t="s">
        <v>381</v>
      </c>
      <c r="C64" s="31" t="s">
        <v>12</v>
      </c>
      <c r="D64" s="227"/>
      <c r="E64" s="87"/>
      <c r="F64" s="88"/>
      <c r="G64" s="30">
        <v>0</v>
      </c>
      <c r="H64" s="87">
        <v>100</v>
      </c>
      <c r="I64" s="32">
        <f>G64*H64</f>
        <v>0</v>
      </c>
      <c r="J64" s="7"/>
    </row>
    <row r="65" spans="1:10">
      <c r="A65" s="39" t="s">
        <v>121</v>
      </c>
      <c r="B65" s="29" t="s">
        <v>336</v>
      </c>
      <c r="C65" s="31" t="s">
        <v>12</v>
      </c>
      <c r="D65" s="30">
        <v>0</v>
      </c>
      <c r="E65" s="87">
        <v>50</v>
      </c>
      <c r="F65" s="88">
        <f>D65*E65</f>
        <v>0</v>
      </c>
      <c r="G65" s="30">
        <v>0</v>
      </c>
      <c r="H65" s="87">
        <v>50</v>
      </c>
      <c r="I65" s="32">
        <f>G65*H65</f>
        <v>0</v>
      </c>
      <c r="J65" s="7"/>
    </row>
    <row r="66" spans="1:10">
      <c r="A66" s="39" t="s">
        <v>122</v>
      </c>
      <c r="B66" s="29" t="s">
        <v>124</v>
      </c>
      <c r="C66" s="31" t="s">
        <v>12</v>
      </c>
      <c r="D66" s="227"/>
      <c r="E66" s="87"/>
      <c r="F66" s="88"/>
      <c r="G66" s="30">
        <v>0</v>
      </c>
      <c r="H66" s="87">
        <v>100</v>
      </c>
      <c r="I66" s="32">
        <f>G66*H66</f>
        <v>0</v>
      </c>
      <c r="J66" s="7"/>
    </row>
    <row r="67" spans="1:10">
      <c r="A67" s="39" t="s">
        <v>123</v>
      </c>
      <c r="B67" s="29" t="s">
        <v>127</v>
      </c>
      <c r="C67" s="31" t="s">
        <v>12</v>
      </c>
      <c r="D67" s="30">
        <v>0</v>
      </c>
      <c r="E67" s="87">
        <v>1</v>
      </c>
      <c r="F67" s="88">
        <f>D67*E67</f>
        <v>0</v>
      </c>
      <c r="J67" s="39"/>
    </row>
    <row r="68" spans="1:10">
      <c r="A68" s="39" t="s">
        <v>125</v>
      </c>
      <c r="B68" s="29" t="s">
        <v>129</v>
      </c>
      <c r="C68" s="31" t="s">
        <v>12</v>
      </c>
      <c r="D68" s="30">
        <v>0</v>
      </c>
      <c r="E68" s="87">
        <v>10</v>
      </c>
      <c r="F68" s="88">
        <f>D68*E68</f>
        <v>0</v>
      </c>
      <c r="G68" s="227"/>
      <c r="H68" s="208"/>
      <c r="I68" s="226"/>
      <c r="J68" s="39"/>
    </row>
    <row r="69" spans="1:10">
      <c r="A69" s="39" t="s">
        <v>126</v>
      </c>
      <c r="B69" s="29" t="s">
        <v>130</v>
      </c>
      <c r="C69" s="31" t="s">
        <v>12</v>
      </c>
      <c r="D69" s="30">
        <v>0</v>
      </c>
      <c r="E69" s="87">
        <v>5</v>
      </c>
      <c r="F69" s="88">
        <f>D69*E69</f>
        <v>0</v>
      </c>
      <c r="G69" s="90"/>
      <c r="H69" s="87"/>
      <c r="I69" s="88"/>
      <c r="J69" s="117"/>
    </row>
    <row r="70" spans="1:10">
      <c r="A70" s="39"/>
      <c r="B70" s="93" t="s">
        <v>79</v>
      </c>
      <c r="C70" s="31"/>
      <c r="D70" s="90"/>
      <c r="E70" s="87"/>
      <c r="F70" s="87"/>
      <c r="G70" s="89"/>
      <c r="H70" s="87"/>
      <c r="I70" s="101"/>
      <c r="J70" s="94">
        <f>SUM(I63:I69)+SUM(F63:F69)</f>
        <v>0</v>
      </c>
    </row>
    <row r="71" spans="1:10">
      <c r="A71" s="39"/>
      <c r="B71" s="29"/>
      <c r="C71" s="29"/>
      <c r="D71" s="88"/>
      <c r="E71" s="29"/>
      <c r="F71" s="29"/>
      <c r="G71" s="88"/>
      <c r="H71" s="29"/>
      <c r="I71" s="32"/>
      <c r="J71" s="7"/>
    </row>
    <row r="72" spans="1:10">
      <c r="A72" s="81">
        <v>6</v>
      </c>
      <c r="B72" s="102" t="s">
        <v>131</v>
      </c>
      <c r="C72" s="82"/>
      <c r="D72" s="95"/>
      <c r="E72" s="84"/>
      <c r="F72" s="84"/>
      <c r="G72" s="96"/>
      <c r="H72" s="84"/>
      <c r="I72" s="103"/>
      <c r="J72" s="7"/>
    </row>
    <row r="73" spans="1:10">
      <c r="A73" s="39" t="s">
        <v>132</v>
      </c>
      <c r="B73" s="29" t="s">
        <v>133</v>
      </c>
      <c r="C73" s="31" t="s">
        <v>12</v>
      </c>
      <c r="D73" s="30">
        <v>0</v>
      </c>
      <c r="E73" s="87">
        <v>50</v>
      </c>
      <c r="F73" s="88">
        <f>D73*E73</f>
        <v>0</v>
      </c>
      <c r="G73" s="89"/>
      <c r="H73" s="87"/>
      <c r="I73" s="32"/>
      <c r="J73" s="7"/>
    </row>
    <row r="74" spans="1:10">
      <c r="A74" s="39"/>
      <c r="B74" s="93" t="s">
        <v>79</v>
      </c>
      <c r="C74" s="29"/>
      <c r="D74" s="88"/>
      <c r="E74" s="29"/>
      <c r="F74" s="29"/>
      <c r="G74" s="88"/>
      <c r="H74" s="29"/>
      <c r="I74" s="32"/>
      <c r="J74" s="44">
        <f>SUM(F73:F73)</f>
        <v>0</v>
      </c>
    </row>
    <row r="75" spans="1:10">
      <c r="A75" s="39"/>
      <c r="B75" s="29"/>
      <c r="C75" s="29"/>
      <c r="D75" s="88"/>
      <c r="E75" s="29"/>
      <c r="F75" s="29"/>
      <c r="G75" s="88"/>
      <c r="H75" s="29"/>
      <c r="I75" s="32"/>
      <c r="J75" s="7"/>
    </row>
    <row r="76" spans="1:10">
      <c r="A76" s="81">
        <v>7</v>
      </c>
      <c r="B76" s="18" t="s">
        <v>140</v>
      </c>
      <c r="C76" s="82"/>
      <c r="D76" s="95"/>
      <c r="E76" s="84"/>
      <c r="F76" s="84"/>
      <c r="G76" s="96"/>
      <c r="H76" s="84"/>
      <c r="I76" s="103"/>
      <c r="J76" s="7"/>
    </row>
    <row r="77" spans="1:10">
      <c r="A77" s="39"/>
      <c r="B77" s="104" t="s">
        <v>141</v>
      </c>
      <c r="C77" s="31"/>
      <c r="D77" s="90"/>
      <c r="E77" s="87"/>
      <c r="F77" s="87"/>
      <c r="G77" s="89"/>
      <c r="H77" s="87"/>
      <c r="I77" s="101"/>
      <c r="J77" s="7"/>
    </row>
    <row r="78" spans="1:10">
      <c r="A78" s="39" t="s">
        <v>142</v>
      </c>
      <c r="B78" s="29" t="s">
        <v>143</v>
      </c>
      <c r="C78" s="31" t="s">
        <v>12</v>
      </c>
      <c r="D78" s="30">
        <v>0</v>
      </c>
      <c r="E78" s="87">
        <v>10</v>
      </c>
      <c r="F78" s="88">
        <f t="shared" ref="F78:F83" si="3">D78*E78</f>
        <v>0</v>
      </c>
      <c r="G78" s="90"/>
      <c r="H78" s="87"/>
      <c r="I78" s="32"/>
      <c r="J78" s="7"/>
    </row>
    <row r="79" spans="1:10">
      <c r="A79" s="39" t="s">
        <v>144</v>
      </c>
      <c r="B79" s="29" t="s">
        <v>145</v>
      </c>
      <c r="C79" s="31" t="s">
        <v>12</v>
      </c>
      <c r="D79" s="30">
        <v>0</v>
      </c>
      <c r="E79" s="87">
        <v>10</v>
      </c>
      <c r="F79" s="88">
        <f t="shared" si="3"/>
        <v>0</v>
      </c>
      <c r="G79" s="90"/>
      <c r="H79" s="87"/>
      <c r="I79" s="32"/>
      <c r="J79" s="7"/>
    </row>
    <row r="80" spans="1:10">
      <c r="A80" s="39"/>
      <c r="B80" s="104" t="s">
        <v>146</v>
      </c>
      <c r="C80" s="31"/>
      <c r="D80" s="90"/>
      <c r="E80" s="87"/>
      <c r="F80" s="88"/>
      <c r="G80" s="89"/>
      <c r="H80" s="87"/>
      <c r="I80" s="32"/>
      <c r="J80" s="7"/>
    </row>
    <row r="81" spans="1:10">
      <c r="A81" s="39" t="s">
        <v>147</v>
      </c>
      <c r="B81" s="29" t="s">
        <v>148</v>
      </c>
      <c r="C81" s="31" t="s">
        <v>12</v>
      </c>
      <c r="D81" s="30">
        <v>0</v>
      </c>
      <c r="E81" s="87">
        <v>100</v>
      </c>
      <c r="F81" s="88">
        <f t="shared" si="3"/>
        <v>0</v>
      </c>
      <c r="G81" s="90"/>
      <c r="H81" s="87"/>
      <c r="I81" s="32"/>
      <c r="J81" s="7"/>
    </row>
    <row r="82" spans="1:10">
      <c r="A82" s="39" t="s">
        <v>149</v>
      </c>
      <c r="B82" s="29" t="s">
        <v>150</v>
      </c>
      <c r="C82" s="31" t="s">
        <v>12</v>
      </c>
      <c r="D82" s="30">
        <v>0</v>
      </c>
      <c r="E82" s="87">
        <v>100</v>
      </c>
      <c r="F82" s="88">
        <f t="shared" si="3"/>
        <v>0</v>
      </c>
      <c r="G82" s="90"/>
      <c r="H82" s="87"/>
      <c r="I82" s="32"/>
      <c r="J82" s="7"/>
    </row>
    <row r="83" spans="1:10">
      <c r="A83" s="39" t="s">
        <v>151</v>
      </c>
      <c r="B83" s="29" t="s">
        <v>152</v>
      </c>
      <c r="C83" s="31" t="s">
        <v>12</v>
      </c>
      <c r="D83" s="30">
        <v>0</v>
      </c>
      <c r="E83" s="87">
        <v>5</v>
      </c>
      <c r="F83" s="88">
        <f t="shared" si="3"/>
        <v>0</v>
      </c>
      <c r="G83" s="90"/>
      <c r="H83" s="87"/>
      <c r="I83" s="32"/>
      <c r="J83" s="7"/>
    </row>
    <row r="84" spans="1:10">
      <c r="A84" s="39"/>
      <c r="B84" s="93" t="s">
        <v>79</v>
      </c>
      <c r="C84" s="29"/>
      <c r="D84" s="88"/>
      <c r="E84" s="29"/>
      <c r="F84" s="29"/>
      <c r="G84" s="88"/>
      <c r="H84" s="29"/>
      <c r="I84" s="32"/>
      <c r="J84" s="94">
        <f>SUM(F78:F83)</f>
        <v>0</v>
      </c>
    </row>
    <row r="85" spans="1:10">
      <c r="A85" s="39"/>
      <c r="B85" s="29"/>
      <c r="C85" s="29"/>
      <c r="D85" s="88"/>
      <c r="E85" s="29"/>
      <c r="F85" s="29"/>
      <c r="G85" s="88"/>
      <c r="H85" s="29"/>
      <c r="I85" s="32"/>
    </row>
    <row r="86" spans="1:10">
      <c r="A86" s="81">
        <v>8</v>
      </c>
      <c r="B86" s="18" t="s">
        <v>153</v>
      </c>
      <c r="C86" s="82"/>
      <c r="D86" s="95"/>
      <c r="E86" s="84"/>
      <c r="F86" s="84"/>
      <c r="G86" s="96"/>
      <c r="H86" s="84"/>
      <c r="I86" s="103"/>
      <c r="J86" s="7"/>
    </row>
    <row r="87" spans="1:10">
      <c r="A87" s="39"/>
      <c r="B87" s="104" t="s">
        <v>154</v>
      </c>
      <c r="C87" s="31"/>
      <c r="D87" s="90"/>
      <c r="E87" s="87"/>
      <c r="F87" s="87"/>
      <c r="G87" s="89"/>
      <c r="H87" s="87"/>
      <c r="I87" s="32"/>
      <c r="J87" s="7"/>
    </row>
    <row r="88" spans="1:10">
      <c r="A88" s="39" t="s">
        <v>155</v>
      </c>
      <c r="B88" s="29" t="s">
        <v>156</v>
      </c>
      <c r="C88" s="31" t="s">
        <v>12</v>
      </c>
      <c r="D88" s="30">
        <v>0</v>
      </c>
      <c r="E88" s="87">
        <v>25</v>
      </c>
      <c r="F88" s="88">
        <f t="shared" ref="F88:F96" si="4">D88*E88</f>
        <v>0</v>
      </c>
      <c r="G88" s="90"/>
      <c r="H88" s="87"/>
      <c r="I88" s="32"/>
      <c r="J88" s="7"/>
    </row>
    <row r="89" spans="1:10">
      <c r="A89" s="39" t="s">
        <v>157</v>
      </c>
      <c r="B89" s="29" t="s">
        <v>158</v>
      </c>
      <c r="C89" s="31" t="s">
        <v>12</v>
      </c>
      <c r="D89" s="30">
        <v>0</v>
      </c>
      <c r="E89" s="87">
        <v>5</v>
      </c>
      <c r="F89" s="88">
        <f t="shared" si="4"/>
        <v>0</v>
      </c>
      <c r="G89" s="90"/>
      <c r="H89" s="87"/>
      <c r="I89" s="32"/>
      <c r="J89" s="7"/>
    </row>
    <row r="90" spans="1:10">
      <c r="A90" s="39" t="s">
        <v>159</v>
      </c>
      <c r="B90" s="29" t="s">
        <v>160</v>
      </c>
      <c r="C90" s="31" t="s">
        <v>12</v>
      </c>
      <c r="D90" s="30">
        <v>0</v>
      </c>
      <c r="E90" s="87">
        <v>10</v>
      </c>
      <c r="F90" s="88">
        <f t="shared" si="4"/>
        <v>0</v>
      </c>
      <c r="G90" s="90"/>
      <c r="H90" s="87"/>
      <c r="I90" s="32"/>
      <c r="J90" s="7"/>
    </row>
    <row r="91" spans="1:10">
      <c r="A91" s="39" t="s">
        <v>161</v>
      </c>
      <c r="B91" s="29" t="s">
        <v>162</v>
      </c>
      <c r="C91" s="31" t="s">
        <v>12</v>
      </c>
      <c r="D91" s="30">
        <v>0</v>
      </c>
      <c r="E91" s="87">
        <v>5</v>
      </c>
      <c r="F91" s="88">
        <f t="shared" si="4"/>
        <v>0</v>
      </c>
      <c r="G91" s="90"/>
      <c r="H91" s="87"/>
      <c r="I91" s="32"/>
      <c r="J91" s="7"/>
    </row>
    <row r="92" spans="1:10">
      <c r="A92" s="39"/>
      <c r="B92" s="104" t="s">
        <v>163</v>
      </c>
      <c r="C92" s="31"/>
      <c r="D92" s="90"/>
      <c r="E92" s="87"/>
      <c r="F92" s="88"/>
      <c r="G92" s="90"/>
      <c r="H92" s="87"/>
      <c r="I92" s="32"/>
      <c r="J92" s="7"/>
    </row>
    <row r="93" spans="1:10">
      <c r="A93" s="39" t="s">
        <v>164</v>
      </c>
      <c r="B93" s="29" t="s">
        <v>165</v>
      </c>
      <c r="C93" s="31" t="s">
        <v>12</v>
      </c>
      <c r="D93" s="30">
        <v>0</v>
      </c>
      <c r="E93" s="87">
        <v>5</v>
      </c>
      <c r="F93" s="88">
        <f t="shared" si="4"/>
        <v>0</v>
      </c>
      <c r="G93" s="90"/>
      <c r="H93" s="87"/>
      <c r="I93" s="32"/>
      <c r="J93" s="7"/>
    </row>
    <row r="94" spans="1:10">
      <c r="A94" s="39" t="s">
        <v>166</v>
      </c>
      <c r="B94" s="29" t="s">
        <v>158</v>
      </c>
      <c r="C94" s="31" t="s">
        <v>12</v>
      </c>
      <c r="D94" s="30">
        <v>0</v>
      </c>
      <c r="E94" s="87">
        <v>5</v>
      </c>
      <c r="F94" s="88">
        <f t="shared" si="4"/>
        <v>0</v>
      </c>
      <c r="G94" s="90"/>
      <c r="H94" s="87"/>
      <c r="I94" s="32"/>
    </row>
    <row r="95" spans="1:10">
      <c r="A95" s="39" t="s">
        <v>167</v>
      </c>
      <c r="B95" s="29" t="s">
        <v>160</v>
      </c>
      <c r="C95" s="31" t="s">
        <v>12</v>
      </c>
      <c r="D95" s="30">
        <v>0</v>
      </c>
      <c r="E95" s="87">
        <v>5</v>
      </c>
      <c r="F95" s="88">
        <f t="shared" si="4"/>
        <v>0</v>
      </c>
      <c r="G95" s="90"/>
      <c r="H95" s="87"/>
      <c r="I95" s="32"/>
      <c r="J95" s="7"/>
    </row>
    <row r="96" spans="1:10">
      <c r="A96" s="39" t="s">
        <v>168</v>
      </c>
      <c r="B96" s="29" t="s">
        <v>162</v>
      </c>
      <c r="C96" s="31" t="s">
        <v>12</v>
      </c>
      <c r="D96" s="30"/>
      <c r="E96" s="87">
        <v>5</v>
      </c>
      <c r="F96" s="88">
        <f t="shared" si="4"/>
        <v>0</v>
      </c>
      <c r="G96" s="90"/>
      <c r="H96" s="87"/>
      <c r="I96" s="32"/>
      <c r="J96" s="7"/>
    </row>
    <row r="97" spans="1:10">
      <c r="A97" s="39"/>
      <c r="B97" s="93" t="s">
        <v>79</v>
      </c>
      <c r="C97" s="31"/>
      <c r="D97" s="90"/>
      <c r="E97" s="87"/>
      <c r="F97" s="87"/>
      <c r="G97" s="89"/>
      <c r="H97" s="87"/>
      <c r="I97" s="106"/>
      <c r="J97" s="94">
        <f>SUM(F88:F96)</f>
        <v>0</v>
      </c>
    </row>
    <row r="98" spans="1:10">
      <c r="A98" s="39"/>
      <c r="B98" s="29"/>
      <c r="C98" s="29"/>
      <c r="D98" s="88"/>
      <c r="E98" s="29"/>
      <c r="F98" s="29"/>
      <c r="G98" s="88"/>
      <c r="H98" s="29"/>
      <c r="I98" s="107"/>
      <c r="J98" s="7"/>
    </row>
    <row r="99" spans="1:10">
      <c r="A99" s="81">
        <v>9</v>
      </c>
      <c r="B99" s="18" t="s">
        <v>169</v>
      </c>
      <c r="C99" s="82"/>
      <c r="D99" s="95"/>
      <c r="E99" s="84"/>
      <c r="F99" s="84"/>
      <c r="G99" s="96"/>
      <c r="H99" s="84"/>
      <c r="I99" s="86"/>
    </row>
    <row r="100" spans="1:10">
      <c r="A100" s="39" t="s">
        <v>170</v>
      </c>
      <c r="B100" s="108" t="s">
        <v>171</v>
      </c>
      <c r="C100" s="31" t="s">
        <v>37</v>
      </c>
      <c r="D100" s="109"/>
      <c r="E100" s="110">
        <f>SUM($F$10:$F$97)/10*(D100/100)</f>
        <v>0</v>
      </c>
      <c r="F100" s="110"/>
      <c r="G100" s="111"/>
      <c r="H100" s="110"/>
      <c r="I100" s="112"/>
      <c r="J100" s="7"/>
    </row>
    <row r="101" spans="1:10">
      <c r="A101" s="39" t="s">
        <v>172</v>
      </c>
      <c r="B101" s="29" t="s">
        <v>173</v>
      </c>
      <c r="C101" s="31" t="s">
        <v>37</v>
      </c>
      <c r="D101" s="109"/>
      <c r="E101" s="110">
        <f>SUM($F$10:$F$97)/10*(D101/100)</f>
        <v>0</v>
      </c>
      <c r="F101" s="110"/>
      <c r="G101" s="113"/>
      <c r="H101" s="110">
        <f>SUM($I$10:$I$97)/10*(G101/100)</f>
        <v>0</v>
      </c>
      <c r="I101" s="112"/>
      <c r="J101" s="7"/>
    </row>
    <row r="102" spans="1:10">
      <c r="A102" s="39"/>
      <c r="B102" s="108" t="s">
        <v>338</v>
      </c>
      <c r="C102" s="31" t="s">
        <v>37</v>
      </c>
      <c r="D102" s="109"/>
      <c r="E102" s="110">
        <f>SUM($F$10:$F$97)/10*(D102/100)</f>
        <v>0</v>
      </c>
      <c r="F102" s="110"/>
      <c r="G102" s="113"/>
      <c r="H102" s="110">
        <f>SUM($I$10:$I$97)/10*(G102/100)</f>
        <v>0</v>
      </c>
      <c r="I102" s="112"/>
      <c r="J102" s="7"/>
    </row>
    <row r="103" spans="1:10">
      <c r="A103" s="39"/>
      <c r="B103" s="108"/>
      <c r="C103" s="31"/>
      <c r="D103" s="244"/>
      <c r="E103" s="245"/>
      <c r="F103" s="245"/>
      <c r="G103" s="246"/>
      <c r="H103" s="110"/>
      <c r="I103" s="112"/>
      <c r="J103" s="7"/>
    </row>
    <row r="104" spans="1:10">
      <c r="A104" s="39"/>
      <c r="B104" s="93" t="s">
        <v>79</v>
      </c>
      <c r="C104" s="31"/>
      <c r="D104" s="114"/>
      <c r="E104" s="87"/>
      <c r="F104" s="87"/>
      <c r="G104" s="115"/>
      <c r="H104" s="87"/>
      <c r="I104" s="116"/>
      <c r="J104" s="44">
        <f>SUM(E100:E102,H101:H102)</f>
        <v>0</v>
      </c>
    </row>
    <row r="105" spans="1:10">
      <c r="A105" s="117"/>
      <c r="B105" s="118"/>
      <c r="C105" s="119"/>
      <c r="D105" s="120"/>
      <c r="E105" s="121"/>
      <c r="F105" s="121"/>
      <c r="G105" s="122"/>
      <c r="H105" s="121"/>
      <c r="I105" s="123"/>
      <c r="J105" s="7"/>
    </row>
    <row r="106" spans="1:10">
      <c r="A106" s="7"/>
      <c r="B106" s="124" t="s">
        <v>176</v>
      </c>
      <c r="C106" s="125"/>
      <c r="D106" s="126"/>
      <c r="E106" s="127"/>
      <c r="F106" s="127"/>
      <c r="G106" s="128"/>
      <c r="H106" s="129"/>
      <c r="I106" s="130"/>
      <c r="J106" s="131" t="e">
        <f ca="1">SUM(J9:J115)</f>
        <v>#VALUE!</v>
      </c>
    </row>
    <row r="108" spans="1:10">
      <c r="J108" s="7"/>
    </row>
    <row r="109" spans="1:10">
      <c r="J109" s="7"/>
    </row>
    <row r="110" spans="1:10">
      <c r="J110" s="7"/>
    </row>
    <row r="111" spans="1:10">
      <c r="J111" s="7"/>
    </row>
    <row r="112" spans="1:10">
      <c r="J112" s="7"/>
    </row>
    <row r="115" spans="10:10">
      <c r="J115" s="7"/>
    </row>
    <row r="118" spans="10:10">
      <c r="J118" s="7"/>
    </row>
  </sheetData>
  <protectedRanges>
    <protectedRange password="E8C0" sqref="D10:D16 D100:D103 G17 G101:G103 G28:G30 D18:D21 G26 G34:G35 G59 D63:D69 D78:D79 D81:D83 D88:D91 D93:D96 G37:G40 D25:D30 D34:D39 D44:D59 G44:G53 G68 G63:G66 D73" name="Bereik1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9" zoomScale="130" zoomScaleNormal="130" workbookViewId="0">
      <selection activeCell="E41" sqref="E41"/>
    </sheetView>
  </sheetViews>
  <sheetFormatPr defaultRowHeight="15"/>
  <cols>
    <col min="2" max="2" width="49.28515625" customWidth="1"/>
    <col min="4" max="4" width="12" customWidth="1"/>
  </cols>
  <sheetData>
    <row r="1" spans="1:7" ht="15.75">
      <c r="A1" s="1" t="s">
        <v>0</v>
      </c>
      <c r="B1" s="2"/>
      <c r="C1" s="3" t="s">
        <v>1</v>
      </c>
      <c r="D1" s="2"/>
      <c r="E1" s="4"/>
      <c r="F1" s="2"/>
      <c r="G1" s="2"/>
    </row>
    <row r="2" spans="1:7">
      <c r="A2" s="5"/>
      <c r="B2" s="2"/>
      <c r="C2" s="3"/>
      <c r="D2" s="6"/>
      <c r="E2" s="4"/>
      <c r="F2" s="2"/>
      <c r="G2" s="2"/>
    </row>
    <row r="3" spans="1:7">
      <c r="A3" s="7" t="s">
        <v>2</v>
      </c>
      <c r="B3" s="2"/>
      <c r="C3" s="8"/>
      <c r="D3" s="9"/>
      <c r="E3" s="10"/>
      <c r="F3" s="8"/>
      <c r="G3" s="2"/>
    </row>
    <row r="4" spans="1:7">
      <c r="A4" s="2"/>
      <c r="B4" s="11"/>
      <c r="C4" s="8"/>
      <c r="D4" s="9"/>
      <c r="E4" s="10"/>
      <c r="F4" s="8"/>
      <c r="G4" s="2"/>
    </row>
    <row r="5" spans="1:7">
      <c r="A5" s="12" t="s">
        <v>3</v>
      </c>
      <c r="B5" s="7"/>
      <c r="C5" s="13" t="s">
        <v>4</v>
      </c>
      <c r="D5" s="14" t="s">
        <v>5</v>
      </c>
      <c r="E5" s="13" t="s">
        <v>6</v>
      </c>
      <c r="F5" s="15" t="s">
        <v>7</v>
      </c>
      <c r="G5" s="7"/>
    </row>
    <row r="6" spans="1:7">
      <c r="A6" s="7"/>
      <c r="B6" s="13"/>
      <c r="C6" s="16"/>
      <c r="D6" s="14" t="s">
        <v>8</v>
      </c>
      <c r="E6" s="7"/>
      <c r="F6" s="15"/>
      <c r="G6" s="7"/>
    </row>
    <row r="7" spans="1:7">
      <c r="A7" s="17">
        <v>1</v>
      </c>
      <c r="B7" s="18" t="s">
        <v>9</v>
      </c>
      <c r="C7" s="19"/>
      <c r="D7" s="19"/>
      <c r="E7" s="19"/>
      <c r="F7" s="20"/>
      <c r="G7" s="7"/>
    </row>
    <row r="8" spans="1:7" ht="22.5">
      <c r="A8" s="21" t="s">
        <v>10</v>
      </c>
      <c r="B8" s="22" t="s">
        <v>11</v>
      </c>
      <c r="C8" s="23" t="s">
        <v>12</v>
      </c>
      <c r="D8" s="24">
        <v>0</v>
      </c>
      <c r="E8" s="25">
        <v>100</v>
      </c>
      <c r="F8" s="26">
        <f>E8*D8</f>
        <v>0</v>
      </c>
      <c r="G8" s="27"/>
    </row>
    <row r="9" spans="1:7">
      <c r="A9" s="28" t="s">
        <v>13</v>
      </c>
      <c r="B9" s="29" t="s">
        <v>14</v>
      </c>
      <c r="C9" s="29" t="s">
        <v>12</v>
      </c>
      <c r="D9" s="30">
        <v>0</v>
      </c>
      <c r="E9" s="31">
        <v>50</v>
      </c>
      <c r="F9" s="32">
        <f>E9*D9</f>
        <v>0</v>
      </c>
      <c r="G9" s="7"/>
    </row>
    <row r="10" spans="1:7">
      <c r="A10" s="28" t="s">
        <v>15</v>
      </c>
      <c r="B10" s="29" t="s">
        <v>16</v>
      </c>
      <c r="C10" s="29" t="s">
        <v>12</v>
      </c>
      <c r="D10" s="30">
        <v>0</v>
      </c>
      <c r="E10" s="31">
        <v>100</v>
      </c>
      <c r="F10" s="32">
        <f>E10*D10</f>
        <v>0</v>
      </c>
      <c r="G10" s="7"/>
    </row>
    <row r="11" spans="1:7">
      <c r="A11" s="33" t="s">
        <v>17</v>
      </c>
      <c r="B11" s="29" t="s">
        <v>18</v>
      </c>
      <c r="C11" s="29" t="s">
        <v>12</v>
      </c>
      <c r="D11" s="30">
        <v>0</v>
      </c>
      <c r="E11" s="31">
        <v>5</v>
      </c>
      <c r="F11" s="32">
        <f>E11*D11</f>
        <v>0</v>
      </c>
      <c r="G11" s="7"/>
    </row>
    <row r="12" spans="1:7">
      <c r="A12" s="28" t="s">
        <v>19</v>
      </c>
      <c r="B12" s="29" t="s">
        <v>20</v>
      </c>
      <c r="C12" s="29" t="s">
        <v>12</v>
      </c>
      <c r="D12" s="30">
        <v>0</v>
      </c>
      <c r="E12" s="31">
        <v>50</v>
      </c>
      <c r="F12" s="32">
        <f t="shared" ref="F12:F17" si="0">E12*D12</f>
        <v>0</v>
      </c>
      <c r="G12" s="7"/>
    </row>
    <row r="13" spans="1:7">
      <c r="A13" s="28" t="s">
        <v>21</v>
      </c>
      <c r="B13" s="29" t="s">
        <v>22</v>
      </c>
      <c r="C13" s="29" t="s">
        <v>12</v>
      </c>
      <c r="D13" s="30">
        <v>0</v>
      </c>
      <c r="E13" s="31">
        <v>5</v>
      </c>
      <c r="F13" s="32">
        <f>E13*D13</f>
        <v>0</v>
      </c>
      <c r="G13" s="7"/>
    </row>
    <row r="14" spans="1:7">
      <c r="A14" s="28" t="s">
        <v>23</v>
      </c>
      <c r="B14" s="29" t="s">
        <v>24</v>
      </c>
      <c r="C14" s="29" t="s">
        <v>12</v>
      </c>
      <c r="D14" s="30">
        <v>0</v>
      </c>
      <c r="E14" s="31">
        <v>5</v>
      </c>
      <c r="F14" s="32">
        <f t="shared" si="0"/>
        <v>0</v>
      </c>
      <c r="G14" s="7"/>
    </row>
    <row r="15" spans="1:7">
      <c r="A15" s="28" t="s">
        <v>25</v>
      </c>
      <c r="B15" s="29" t="s">
        <v>26</v>
      </c>
      <c r="C15" s="29" t="s">
        <v>12</v>
      </c>
      <c r="D15" s="30">
        <v>0</v>
      </c>
      <c r="E15" s="31">
        <v>5</v>
      </c>
      <c r="F15" s="32">
        <f t="shared" si="0"/>
        <v>0</v>
      </c>
      <c r="G15" s="7"/>
    </row>
    <row r="16" spans="1:7">
      <c r="A16" s="28" t="s">
        <v>27</v>
      </c>
      <c r="B16" s="29" t="s">
        <v>28</v>
      </c>
      <c r="C16" s="29" t="s">
        <v>12</v>
      </c>
      <c r="D16" s="30">
        <v>0</v>
      </c>
      <c r="E16" s="31">
        <v>5</v>
      </c>
      <c r="F16" s="32">
        <f t="shared" si="0"/>
        <v>0</v>
      </c>
      <c r="G16" s="7"/>
    </row>
    <row r="17" spans="1:7">
      <c r="A17" s="28" t="s">
        <v>29</v>
      </c>
      <c r="B17" s="29" t="s">
        <v>30</v>
      </c>
      <c r="C17" s="29" t="s">
        <v>12</v>
      </c>
      <c r="D17" s="30">
        <v>0</v>
      </c>
      <c r="E17" s="31">
        <v>50</v>
      </c>
      <c r="F17" s="32">
        <f t="shared" si="0"/>
        <v>0</v>
      </c>
      <c r="G17" s="7"/>
    </row>
    <row r="18" spans="1:7">
      <c r="A18" s="28"/>
      <c r="B18" s="29"/>
      <c r="C18" s="29"/>
      <c r="D18" s="30"/>
      <c r="E18" s="31"/>
      <c r="F18" s="32"/>
      <c r="G18" s="7"/>
    </row>
    <row r="19" spans="1:7">
      <c r="A19" s="28"/>
      <c r="B19" s="29"/>
      <c r="C19" s="29"/>
      <c r="D19" s="30"/>
      <c r="E19" s="31"/>
      <c r="F19" s="32"/>
      <c r="G19" s="7"/>
    </row>
    <row r="20" spans="1:7">
      <c r="A20" s="28" t="s">
        <v>33</v>
      </c>
      <c r="B20" s="29" t="s">
        <v>34</v>
      </c>
      <c r="C20" s="29" t="s">
        <v>12</v>
      </c>
      <c r="D20" s="30">
        <v>0</v>
      </c>
      <c r="E20" s="31">
        <v>50</v>
      </c>
      <c r="F20" s="32">
        <f>E20*D20</f>
        <v>0</v>
      </c>
      <c r="G20" s="7"/>
    </row>
    <row r="21" spans="1:7">
      <c r="A21" s="28"/>
      <c r="B21" s="29"/>
      <c r="C21" s="29"/>
      <c r="D21" s="30"/>
      <c r="E21" s="31"/>
      <c r="F21" s="32"/>
      <c r="G21" s="7"/>
    </row>
    <row r="22" spans="1:7">
      <c r="A22" s="28" t="s">
        <v>35</v>
      </c>
      <c r="B22" s="34" t="s">
        <v>36</v>
      </c>
      <c r="C22" s="34" t="s">
        <v>37</v>
      </c>
      <c r="D22" s="35">
        <v>0</v>
      </c>
      <c r="E22" s="36"/>
      <c r="F22" s="37">
        <f>('[1]lijst 1 veldwerk'!G174+'[1]lijst 2 laboratoriumwerk'!J144)*(D22/100)</f>
        <v>0</v>
      </c>
      <c r="G22" s="7"/>
    </row>
    <row r="23" spans="1:7">
      <c r="A23" s="28"/>
      <c r="B23" s="29" t="s">
        <v>38</v>
      </c>
      <c r="C23" s="29"/>
      <c r="D23" s="38"/>
      <c r="E23" s="31"/>
      <c r="F23" s="32"/>
      <c r="G23" s="7"/>
    </row>
    <row r="24" spans="1:7">
      <c r="A24" s="28" t="s">
        <v>39</v>
      </c>
      <c r="B24" s="29" t="s">
        <v>40</v>
      </c>
      <c r="C24" s="29" t="s">
        <v>12</v>
      </c>
      <c r="D24" s="30">
        <v>0</v>
      </c>
      <c r="E24" s="31">
        <v>5</v>
      </c>
      <c r="F24" s="32">
        <f>E24*D24</f>
        <v>0</v>
      </c>
      <c r="G24" s="13"/>
    </row>
    <row r="25" spans="1:7">
      <c r="A25" s="28" t="s">
        <v>41</v>
      </c>
      <c r="B25" s="29" t="s">
        <v>42</v>
      </c>
      <c r="C25" s="29" t="s">
        <v>12</v>
      </c>
      <c r="D25" s="30">
        <v>0</v>
      </c>
      <c r="E25" s="31">
        <v>5</v>
      </c>
      <c r="F25" s="32">
        <f>E25*D25</f>
        <v>0</v>
      </c>
      <c r="G25" s="13"/>
    </row>
    <row r="26" spans="1:7">
      <c r="A26" s="39"/>
      <c r="B26" s="13" t="s">
        <v>43</v>
      </c>
      <c r="C26" s="40"/>
      <c r="D26" s="41"/>
      <c r="E26" s="42"/>
      <c r="F26" s="43"/>
      <c r="G26" s="44">
        <f>SUM(F8:F25)</f>
        <v>0</v>
      </c>
    </row>
    <row r="27" spans="1:7">
      <c r="A27" s="39"/>
      <c r="B27" s="7"/>
      <c r="C27" s="7"/>
      <c r="D27" s="7"/>
      <c r="E27" s="7"/>
      <c r="F27" s="45"/>
      <c r="G27" s="7"/>
    </row>
    <row r="28" spans="1:7">
      <c r="A28" s="46">
        <v>2</v>
      </c>
      <c r="B28" s="47" t="s">
        <v>44</v>
      </c>
      <c r="C28" s="47"/>
      <c r="D28" s="47"/>
      <c r="E28" s="47"/>
      <c r="F28" s="48"/>
      <c r="G28" s="49"/>
    </row>
    <row r="29" spans="1:7">
      <c r="A29" s="50"/>
      <c r="B29" s="51" t="s">
        <v>45</v>
      </c>
      <c r="C29" s="52"/>
      <c r="D29" s="53"/>
      <c r="E29" s="52"/>
      <c r="F29" s="54"/>
      <c r="G29" s="53"/>
    </row>
    <row r="30" spans="1:7">
      <c r="A30" s="55" t="s">
        <v>46</v>
      </c>
      <c r="B30" s="56" t="s">
        <v>47</v>
      </c>
      <c r="C30" s="56" t="s">
        <v>12</v>
      </c>
      <c r="D30" s="57">
        <v>0</v>
      </c>
      <c r="E30" s="248">
        <v>5</v>
      </c>
      <c r="F30" s="32">
        <f>E30*D30</f>
        <v>0</v>
      </c>
      <c r="G30" s="58"/>
    </row>
    <row r="31" spans="1:7">
      <c r="A31" s="59" t="s">
        <v>48</v>
      </c>
      <c r="B31" s="53" t="s">
        <v>49</v>
      </c>
      <c r="C31" s="53" t="s">
        <v>12</v>
      </c>
      <c r="D31" s="57">
        <v>0</v>
      </c>
      <c r="E31" s="248">
        <v>5</v>
      </c>
      <c r="F31" s="32">
        <f>E31*D31</f>
        <v>0</v>
      </c>
      <c r="G31" s="7"/>
    </row>
    <row r="32" spans="1:7">
      <c r="A32" s="59"/>
      <c r="B32" s="53"/>
      <c r="C32" s="53"/>
      <c r="D32" s="60"/>
      <c r="E32" s="248"/>
      <c r="F32" s="61"/>
      <c r="G32" s="7"/>
    </row>
    <row r="33" spans="1:7">
      <c r="A33" s="50"/>
      <c r="B33" s="51" t="s">
        <v>50</v>
      </c>
      <c r="C33" s="53"/>
      <c r="D33" s="53"/>
      <c r="E33" s="248"/>
      <c r="F33" s="54"/>
      <c r="G33" s="7"/>
    </row>
    <row r="34" spans="1:7">
      <c r="A34" s="59" t="s">
        <v>51</v>
      </c>
      <c r="B34" s="53" t="s">
        <v>52</v>
      </c>
      <c r="C34" s="53" t="s">
        <v>12</v>
      </c>
      <c r="D34" s="57">
        <v>0</v>
      </c>
      <c r="E34" s="248">
        <v>50</v>
      </c>
      <c r="F34" s="32">
        <f>E34*D34</f>
        <v>0</v>
      </c>
      <c r="G34" s="7"/>
    </row>
    <row r="35" spans="1:7">
      <c r="A35" s="59" t="s">
        <v>53</v>
      </c>
      <c r="B35" s="53" t="s">
        <v>367</v>
      </c>
      <c r="C35" s="53" t="s">
        <v>12</v>
      </c>
      <c r="D35" s="57">
        <v>0</v>
      </c>
      <c r="E35" s="248">
        <v>50</v>
      </c>
      <c r="F35" s="32">
        <f>E35*D35</f>
        <v>0</v>
      </c>
      <c r="G35" s="7"/>
    </row>
    <row r="36" spans="1:7">
      <c r="A36" s="59" t="s">
        <v>54</v>
      </c>
      <c r="B36" s="53" t="s">
        <v>55</v>
      </c>
      <c r="C36" s="53" t="s">
        <v>12</v>
      </c>
      <c r="D36" s="57">
        <v>0</v>
      </c>
      <c r="E36" s="248">
        <v>10</v>
      </c>
      <c r="F36" s="32">
        <f>E36*D36</f>
        <v>0</v>
      </c>
      <c r="G36" s="7"/>
    </row>
    <row r="37" spans="1:7">
      <c r="A37" s="59" t="s">
        <v>56</v>
      </c>
      <c r="B37" s="53" t="s">
        <v>57</v>
      </c>
      <c r="C37" s="53" t="s">
        <v>12</v>
      </c>
      <c r="D37" s="57">
        <v>0</v>
      </c>
      <c r="E37" s="248">
        <v>10</v>
      </c>
      <c r="F37" s="32">
        <f>E37*D37</f>
        <v>0</v>
      </c>
      <c r="G37" s="7"/>
    </row>
    <row r="38" spans="1:7">
      <c r="A38" s="39"/>
      <c r="B38" s="13" t="s">
        <v>43</v>
      </c>
      <c r="C38" s="40"/>
      <c r="D38" s="41"/>
      <c r="E38" s="249"/>
      <c r="F38" s="62"/>
      <c r="G38" s="63">
        <f>SUM(F30:F37)</f>
        <v>0</v>
      </c>
    </row>
    <row r="39" spans="1:7">
      <c r="E39" s="250"/>
      <c r="G39" s="256"/>
    </row>
    <row r="40" spans="1:7">
      <c r="A40" s="260">
        <v>3</v>
      </c>
      <c r="B40" s="47" t="s">
        <v>370</v>
      </c>
      <c r="C40" s="169"/>
      <c r="D40" s="169"/>
      <c r="E40" s="259"/>
      <c r="F40" s="169"/>
      <c r="G40" s="257"/>
    </row>
    <row r="41" spans="1:7">
      <c r="A41" s="155" t="s">
        <v>91</v>
      </c>
      <c r="B41" s="53" t="s">
        <v>372</v>
      </c>
      <c r="C41" s="155" t="s">
        <v>201</v>
      </c>
      <c r="D41" s="57">
        <v>0</v>
      </c>
      <c r="E41" s="155">
        <v>100</v>
      </c>
      <c r="F41" s="32">
        <f>E41*D41</f>
        <v>0</v>
      </c>
      <c r="G41" s="63">
        <f>SUM(F40:F41)</f>
        <v>0</v>
      </c>
    </row>
    <row r="42" spans="1:7">
      <c r="B42" s="230" t="s">
        <v>373</v>
      </c>
      <c r="G42" s="258"/>
    </row>
    <row r="43" spans="1:7">
      <c r="A43" s="255"/>
      <c r="B43" s="124" t="s">
        <v>371</v>
      </c>
      <c r="C43" s="251"/>
      <c r="D43" s="252"/>
      <c r="E43" s="253"/>
      <c r="F43" s="254"/>
      <c r="G43" s="63">
        <f>SUM(G3:G42)</f>
        <v>0</v>
      </c>
    </row>
  </sheetData>
  <protectedRanges>
    <protectedRange sqref="D24:D26 D38 D8:D22" name="Bereik1"/>
    <protectedRange sqref="D34:D37 D30:D32 D41" name="Bereik1_2"/>
    <protectedRange password="E8C0" sqref="E23 D24:D26 D30:D31 D34:D37 D8:D22 D41" name="Bereik4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K7" sqref="K7"/>
    </sheetView>
  </sheetViews>
  <sheetFormatPr defaultRowHeight="15"/>
  <cols>
    <col min="1" max="1" width="60.7109375" customWidth="1"/>
    <col min="3" max="3" width="19" customWidth="1"/>
  </cols>
  <sheetData>
    <row r="1" spans="1:3" ht="18.75" thickBot="1">
      <c r="A1" s="237" t="s">
        <v>349</v>
      </c>
      <c r="B1" s="236"/>
      <c r="C1" s="236"/>
    </row>
    <row r="2" spans="1:3" ht="18">
      <c r="A2" s="231"/>
      <c r="B2" s="229"/>
      <c r="C2" s="229"/>
    </row>
    <row r="3" spans="1:3" ht="18">
      <c r="A3" s="231"/>
      <c r="B3" s="229"/>
      <c r="C3" s="229"/>
    </row>
    <row r="4" spans="1:3">
      <c r="A4" s="232"/>
      <c r="B4" s="229"/>
      <c r="C4" s="229"/>
    </row>
    <row r="5" spans="1:3" ht="15.75">
      <c r="A5" s="233" t="s">
        <v>350</v>
      </c>
      <c r="B5" s="229"/>
      <c r="C5" s="264">
        <f ca="1">SUM('Lijst 1 Veldwerkzaamheden'!G146)</f>
        <v>0</v>
      </c>
    </row>
    <row r="6" spans="1:3">
      <c r="A6" s="232"/>
      <c r="B6" s="229"/>
      <c r="C6" s="262"/>
    </row>
    <row r="7" spans="1:3">
      <c r="A7" s="232"/>
      <c r="B7" s="229"/>
      <c r="C7" s="262"/>
    </row>
    <row r="8" spans="1:3" ht="15.75">
      <c r="A8" s="233" t="s">
        <v>351</v>
      </c>
      <c r="B8" s="229"/>
      <c r="C8" s="261" t="e">
        <f ca="1">SUM('lijst 2 Laboratoriumwerkzaamhed'!J106)</f>
        <v>#VALUE!</v>
      </c>
    </row>
    <row r="9" spans="1:3">
      <c r="A9" s="232"/>
      <c r="B9" s="229"/>
      <c r="C9" s="262"/>
    </row>
    <row r="10" spans="1:3">
      <c r="A10" s="232"/>
      <c r="B10" s="229"/>
      <c r="C10" s="262"/>
    </row>
    <row r="11" spans="1:3" ht="15.75">
      <c r="A11" s="233" t="s">
        <v>352</v>
      </c>
      <c r="B11" s="229"/>
      <c r="C11" s="261">
        <f>SUM('lijst 3 advieswerkzaamheden'!G43)</f>
        <v>0</v>
      </c>
    </row>
    <row r="12" spans="1:3">
      <c r="A12" s="232"/>
      <c r="B12" s="229"/>
      <c r="C12" s="262"/>
    </row>
    <row r="13" spans="1:3" ht="15.75" thickBot="1">
      <c r="A13" s="232"/>
      <c r="B13" s="229"/>
      <c r="C13" s="262"/>
    </row>
    <row r="14" spans="1:3" ht="16.5" thickBot="1">
      <c r="A14" s="241" t="s">
        <v>349</v>
      </c>
      <c r="B14" s="228"/>
      <c r="C14" s="263" t="e">
        <f ca="1">SUM(C5+C8+C11)</f>
        <v>#VALUE!</v>
      </c>
    </row>
    <row r="15" spans="1:3">
      <c r="A15" s="232"/>
      <c r="B15" s="229"/>
      <c r="C15" s="229"/>
    </row>
    <row r="16" spans="1:3" ht="15.75" thickBot="1">
      <c r="A16" s="234"/>
      <c r="B16" s="235"/>
      <c r="C16" s="235"/>
    </row>
    <row r="19" spans="1:3">
      <c r="A19" s="238" t="s">
        <v>353</v>
      </c>
      <c r="B19" s="228"/>
      <c r="C19" s="242"/>
    </row>
    <row r="20" spans="1:3">
      <c r="A20" s="239" t="s">
        <v>354</v>
      </c>
      <c r="B20" s="239" t="s">
        <v>201</v>
      </c>
      <c r="C20" s="240">
        <v>0</v>
      </c>
    </row>
    <row r="21" spans="1:3">
      <c r="A21" s="239" t="s">
        <v>366</v>
      </c>
      <c r="B21" s="239" t="s">
        <v>201</v>
      </c>
      <c r="C21" s="240">
        <v>0</v>
      </c>
    </row>
    <row r="22" spans="1:3">
      <c r="A22" s="239" t="s">
        <v>364</v>
      </c>
      <c r="B22" s="239" t="s">
        <v>201</v>
      </c>
      <c r="C22" s="240">
        <v>0</v>
      </c>
    </row>
    <row r="23" spans="1:3">
      <c r="A23" s="247" t="s">
        <v>368</v>
      </c>
      <c r="B23" s="239" t="s">
        <v>201</v>
      </c>
      <c r="C23" s="240">
        <v>0</v>
      </c>
    </row>
    <row r="24" spans="1:3">
      <c r="A24" s="239" t="s">
        <v>355</v>
      </c>
      <c r="B24" s="239" t="s">
        <v>201</v>
      </c>
      <c r="C24" s="240">
        <v>0</v>
      </c>
    </row>
    <row r="25" spans="1:3">
      <c r="A25" s="239" t="s">
        <v>356</v>
      </c>
      <c r="B25" s="239" t="s">
        <v>201</v>
      </c>
      <c r="C25" s="240">
        <v>0</v>
      </c>
    </row>
    <row r="26" spans="1:3">
      <c r="A26" s="239" t="s">
        <v>357</v>
      </c>
      <c r="B26" s="239" t="s">
        <v>201</v>
      </c>
      <c r="C26" s="240">
        <v>0</v>
      </c>
    </row>
    <row r="27" spans="1:3">
      <c r="A27" s="239" t="s">
        <v>358</v>
      </c>
      <c r="B27" s="239" t="s">
        <v>201</v>
      </c>
      <c r="C27" s="240">
        <v>0</v>
      </c>
    </row>
    <row r="28" spans="1:3">
      <c r="A28" s="239" t="s">
        <v>359</v>
      </c>
      <c r="B28" s="239" t="s">
        <v>201</v>
      </c>
      <c r="C28" s="240">
        <v>0</v>
      </c>
    </row>
    <row r="29" spans="1:3">
      <c r="A29" s="239" t="s">
        <v>360</v>
      </c>
      <c r="B29" s="239" t="s">
        <v>201</v>
      </c>
      <c r="C29" s="240">
        <v>0</v>
      </c>
    </row>
    <row r="30" spans="1:3">
      <c r="A30" s="239" t="s">
        <v>361</v>
      </c>
      <c r="B30" s="239" t="s">
        <v>201</v>
      </c>
      <c r="C30" s="240">
        <v>0</v>
      </c>
    </row>
    <row r="31" spans="1:3">
      <c r="A31" s="239" t="s">
        <v>362</v>
      </c>
      <c r="B31" s="239" t="s">
        <v>201</v>
      </c>
      <c r="C31" s="240">
        <v>0</v>
      </c>
    </row>
    <row r="32" spans="1:3">
      <c r="A32" s="239"/>
      <c r="B32" s="239"/>
      <c r="C32" s="243"/>
    </row>
    <row r="33" spans="1:3">
      <c r="A33" s="239"/>
      <c r="B33" s="239"/>
      <c r="C33" s="239"/>
    </row>
    <row r="34" spans="1:3" ht="23.25">
      <c r="A34" s="230" t="s">
        <v>363</v>
      </c>
      <c r="B34" s="228"/>
      <c r="C34" s="2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Lijst 1 Veldwerkzaamheden</vt:lpstr>
      <vt:lpstr>lijst 2 Laboratoriumwerkzaamhed</vt:lpstr>
      <vt:lpstr>lijst 3 advieswerkzaamheden</vt:lpstr>
      <vt:lpstr>totaal prijsopgave</vt:lpstr>
    </vt:vector>
  </TitlesOfParts>
  <Company>ICT-Services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Krichel, Alain</dc:creator>
  <cp:lastModifiedBy>Krichel, Alain</cp:lastModifiedBy>
  <dcterms:created xsi:type="dcterms:W3CDTF">2020-01-24T15:42:09Z</dcterms:created>
  <dcterms:modified xsi:type="dcterms:W3CDTF">2020-05-28T08:54:10Z</dcterms:modified>
</cp:coreProperties>
</file>